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320" windowHeight="7230" tabRatio="705" firstSheet="2" activeTab="5"/>
  </bookViews>
  <sheets>
    <sheet name="Instruções" sheetId="1" r:id="rId1"/>
    <sheet name="1. Diagnóstico de Marketing" sheetId="2" r:id="rId2"/>
    <sheet name="2. Metas e crescimento esperado" sheetId="3" r:id="rId3"/>
    <sheet name="3. Cálculo de Margem" sheetId="4" r:id="rId4"/>
    <sheet name="4. Demandas, ações e projetos" sheetId="5" r:id="rId5"/>
    <sheet name="5. Orçamento de marketing" sheetId="6" r:id="rId6"/>
    <sheet name="Cronograma" sheetId="7" state="hidden" r:id="rId7"/>
  </sheets>
  <calcPr calcId="125725"/>
</workbook>
</file>

<file path=xl/calcChain.xml><?xml version="1.0" encoding="utf-8"?>
<calcChain xmlns="http://schemas.openxmlformats.org/spreadsheetml/2006/main">
  <c r="F5" i="5"/>
  <c r="C48" l="1"/>
  <c r="C47"/>
  <c r="C46"/>
  <c r="C45"/>
  <c r="C44"/>
  <c r="C37"/>
  <c r="C33"/>
  <c r="C32"/>
  <c r="C31"/>
  <c r="C30"/>
  <c r="F26"/>
  <c r="F25"/>
  <c r="F23"/>
  <c r="F22"/>
  <c r="F21"/>
  <c r="F19"/>
  <c r="F18"/>
  <c r="F16"/>
  <c r="F15"/>
  <c r="F14"/>
  <c r="F10"/>
  <c r="F9"/>
  <c r="F8"/>
  <c r="F7"/>
  <c r="F6"/>
  <c r="F4"/>
  <c r="B22" i="4"/>
  <c r="B15"/>
  <c r="D19" i="3"/>
  <c r="D20" s="1"/>
  <c r="B24" s="1"/>
  <c r="C24" s="1"/>
  <c r="D24" s="1"/>
  <c r="E24" s="1"/>
  <c r="F24" s="1"/>
  <c r="G24" s="1"/>
  <c r="H24" s="1"/>
  <c r="I24" s="1"/>
  <c r="J24" s="1"/>
  <c r="K24" s="1"/>
  <c r="L24" s="1"/>
  <c r="M24" s="1"/>
  <c r="D7"/>
  <c r="D8" s="1"/>
  <c r="B12" s="1"/>
  <c r="C12" l="1"/>
  <c r="A7" i="6"/>
  <c r="D12" i="3" l="1"/>
  <c r="B7" i="6"/>
  <c r="E12" i="3" l="1"/>
  <c r="C7" i="6"/>
  <c r="D7" l="1"/>
  <c r="F12" i="3"/>
  <c r="G12" l="1"/>
  <c r="E7" i="6"/>
  <c r="H12" i="3" l="1"/>
  <c r="F7" i="6"/>
  <c r="I12" i="3" l="1"/>
  <c r="G7" i="6"/>
  <c r="H7" l="1"/>
  <c r="J12" i="3"/>
  <c r="K12" l="1"/>
  <c r="I7" i="6"/>
  <c r="L12" i="3" l="1"/>
  <c r="J7" i="6"/>
  <c r="M12" i="3" l="1"/>
  <c r="L7" i="6" s="1"/>
  <c r="K7"/>
  <c r="C3" l="1"/>
</calcChain>
</file>

<file path=xl/sharedStrings.xml><?xml version="1.0" encoding="utf-8"?>
<sst xmlns="http://schemas.openxmlformats.org/spreadsheetml/2006/main" count="195" uniqueCount="111">
  <si>
    <t>Número de vendas no ano atual*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</si>
  <si>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</si>
  <si>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</si>
  <si>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</si>
  <si>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</si>
  <si>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</si>
  <si>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</si>
  <si>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</si>
  <si>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</si>
  <si>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</si>
  <si>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</si>
  <si>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</si>
  <si>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</si>
  <si>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Número de cursos vendidos por mês</t>
  </si>
  <si>
    <t>*preencha todos os meses e, para os não realizados ainda, coloque a expectativa</t>
  </si>
  <si>
    <t>No ano corrente, sua média de crescimento é de</t>
  </si>
  <si>
    <t>* Nesta aba você vai colocar os dados de receitas e despesas da sua instituição em um determinado período para chegar a um valor de marketing por curso vendido ou aluno matriculado. Esse valor servirá como base para determinar o orçamento.</t>
  </si>
  <si>
    <t>Ações recorrentes</t>
  </si>
  <si>
    <t>Receita</t>
  </si>
  <si>
    <t>Quantas vezes /mês</t>
  </si>
  <si>
    <t>Quem faz?</t>
  </si>
  <si>
    <t>Quando começa?</t>
  </si>
  <si>
    <t>Custo unitário</t>
  </si>
  <si>
    <t>Custo estimado</t>
  </si>
  <si>
    <t>Produção de 4 posts para o blog</t>
  </si>
  <si>
    <t>Número de vendas de cursos ou de alunos ativos</t>
  </si>
  <si>
    <t>&lt;= Preencha os campos dentro da borda preta com os dados da sua empresa</t>
  </si>
  <si>
    <t>Para o próximo ano, você quer crescer ao mês:</t>
  </si>
  <si>
    <t>Preço médio por curso vendido ou por contrato de aluno</t>
  </si>
  <si>
    <t>&lt;= Altere caso ache viável/necessário</t>
  </si>
  <si>
    <t>Projeção de vendas para o próximo ano</t>
  </si>
  <si>
    <t>Despesas</t>
  </si>
  <si>
    <t>Custo total com vendas, vestibulares, provas, etc.</t>
  </si>
  <si>
    <t>Custo total com professores, tutores, etc.</t>
  </si>
  <si>
    <t/>
  </si>
  <si>
    <t>&lt;= Preencha com as demais despesas que fazem sentido para sua instituição</t>
  </si>
  <si>
    <t>Margem por venda ou matrícula antes do marketing</t>
  </si>
  <si>
    <t>Quanto da margem (em R$) você vai disponibizar para marketing?*</t>
  </si>
  <si>
    <t>*Para ajudar nessa decisão, veja quanto tem investido hoje:</t>
  </si>
  <si>
    <t>Investimento em Marketing no período</t>
  </si>
  <si>
    <t>Quanto você gasta de marketing por venda de curso ou captação de aluno</t>
  </si>
  <si>
    <t>Número de alunos no ano atual*</t>
  </si>
  <si>
    <t>Número de alunos ativos por mês</t>
  </si>
  <si>
    <t>Projeção de alunos para o próximo ano</t>
  </si>
  <si>
    <t>Orçamento anual:</t>
  </si>
  <si>
    <t>Gestão de mídias sociais (publicações + monitoramento 1x dia)</t>
  </si>
  <si>
    <t>Orçamento mês a mês</t>
  </si>
  <si>
    <t>Criação de 1 material rico (como eBook ou webinar)</t>
  </si>
  <si>
    <t>Preencha com os projetos escolhidos pela sua empresa</t>
  </si>
  <si>
    <t>Montagem de 1 relatório</t>
  </si>
  <si>
    <t>Gestão de email marketing (envio de 1 email)</t>
  </si>
  <si>
    <t>Use a aba "Template - duração de projeto" para identificar alguns projetos pré-moldados</t>
  </si>
  <si>
    <t>Gestão de compra de mídia</t>
  </si>
  <si>
    <t>Gestão de SEO</t>
  </si>
  <si>
    <t>Projetos específicos</t>
  </si>
  <si>
    <t>Vai ser feito?</t>
  </si>
  <si>
    <t>Quando?</t>
  </si>
  <si>
    <t>Atração</t>
  </si>
  <si>
    <t>Projeto</t>
  </si>
  <si>
    <t>Planejamento de estratégia de conteúdo</t>
  </si>
  <si>
    <t>Tempo estimado do projeto</t>
  </si>
  <si>
    <t>Planejamento de SEO</t>
  </si>
  <si>
    <t>Planejamento de Compra de mídia</t>
  </si>
  <si>
    <t>Conversão</t>
  </si>
  <si>
    <t>Mês:</t>
  </si>
  <si>
    <t>Criação de mecânica de geração de Leads (ofertas + promoção)</t>
  </si>
  <si>
    <t>Projeto otimização da conversão</t>
  </si>
  <si>
    <t>Relacionamento</t>
  </si>
  <si>
    <t>Criação de novas campanhas de Email Marketing</t>
  </si>
  <si>
    <t>Implementação de Automação de Marketing</t>
  </si>
  <si>
    <t>Setup em mídias sociais + estratégia de conteúdo</t>
  </si>
  <si>
    <t>Análise</t>
  </si>
  <si>
    <t>Alinhamento Marketing/Vendas</t>
  </si>
  <si>
    <t xml:space="preserve">Análise Estratégica </t>
  </si>
  <si>
    <t xml:space="preserve">Número de funcionários na área </t>
  </si>
  <si>
    <t>Qual função?</t>
  </si>
  <si>
    <t>Funcionário 1</t>
  </si>
  <si>
    <t>Funcionário 2</t>
  </si>
  <si>
    <t>Funcionário 3</t>
  </si>
  <si>
    <t>Contratações</t>
  </si>
  <si>
    <t>Funcionário 4</t>
  </si>
  <si>
    <t>Ferrramentas</t>
  </si>
  <si>
    <t>Versão</t>
  </si>
  <si>
    <t>Quanto custa</t>
  </si>
  <si>
    <t>RD Station</t>
  </si>
  <si>
    <t>Compra de Mídia</t>
  </si>
  <si>
    <t>Investimento mensal</t>
  </si>
  <si>
    <t>Investimentos em compra de mídia</t>
  </si>
  <si>
    <t>Capacitação</t>
  </si>
  <si>
    <t>Quando</t>
  </si>
  <si>
    <t>Curso 1</t>
  </si>
  <si>
    <t>Curso 2</t>
  </si>
  <si>
    <t>Curso 3</t>
  </si>
  <si>
    <t>Evento 1</t>
  </si>
  <si>
    <t>Evento 2</t>
  </si>
  <si>
    <t>Orçamento de Marketing Digital</t>
  </si>
  <si>
    <t>Diagnóstico de Marketing</t>
  </si>
  <si>
    <t>Faça um diagnóstico da área de marketing de sua empresa, considerando pontos fracos e fortes.</t>
  </si>
  <si>
    <t>Pontos fracos</t>
  </si>
  <si>
    <t>Pontos fortes</t>
  </si>
  <si>
    <t xml:space="preserve">1. </t>
  </si>
  <si>
    <t xml:space="preserve">2. </t>
  </si>
  <si>
    <t xml:space="preserve">3. </t>
  </si>
  <si>
    <t xml:space="preserve">4. </t>
  </si>
  <si>
    <t>Oportunidades</t>
  </si>
  <si>
    <t>Ameaças</t>
  </si>
  <si>
    <t>Para empresas que trabalham com assinaturas ou contratos mensais/recorrentes</t>
  </si>
  <si>
    <t>Metas e crescimento esperado</t>
  </si>
  <si>
    <t>Cálculo de Margem</t>
  </si>
  <si>
    <t>Demandas, ações e projetos</t>
  </si>
  <si>
    <t>Orçamento de marketing</t>
  </si>
</sst>
</file>

<file path=xl/styles.xml><?xml version="1.0" encoding="utf-8"?>
<styleSheet xmlns="http://schemas.openxmlformats.org/spreadsheetml/2006/main">
  <numFmts count="3">
    <numFmt numFmtId="164" formatCode="&quot;R$ &quot;#,##0.00"/>
    <numFmt numFmtId="165" formatCode="[$R$ -416]#,##0.00"/>
    <numFmt numFmtId="166" formatCode="[$R$]#,##0.00"/>
  </numFmts>
  <fonts count="15">
    <font>
      <sz val="10"/>
      <color rgb="FF000000"/>
      <name val="Arial"/>
    </font>
    <font>
      <b/>
      <sz val="12"/>
      <color rgb="FFFFFFFF"/>
      <name val="Arial"/>
    </font>
    <font>
      <sz val="10"/>
      <name val="Arial"/>
    </font>
    <font>
      <b/>
      <sz val="18"/>
      <color rgb="FFFFFFFF"/>
      <name val="Arial"/>
    </font>
    <font>
      <sz val="10"/>
      <name val="Arial"/>
    </font>
    <font>
      <sz val="10"/>
      <color rgb="FFFFFFFF"/>
      <name val="Arial"/>
    </font>
    <font>
      <b/>
      <sz val="10"/>
      <name val="Arial"/>
    </font>
    <font>
      <b/>
      <sz val="10"/>
      <name val="Arial"/>
    </font>
    <font>
      <b/>
      <sz val="14"/>
      <name val="Arial"/>
    </font>
    <font>
      <b/>
      <sz val="12"/>
      <name val="Arial"/>
    </font>
    <font>
      <b/>
      <sz val="18"/>
      <color rgb="FF2687E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2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F6B26B"/>
        <bgColor rgb="FFF6B26B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4983BB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rgb="FFB7B7B7"/>
      </top>
      <bottom style="hair">
        <color rgb="FFB7B7B7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999999"/>
      </right>
      <top/>
      <bottom/>
      <diagonal/>
    </border>
    <border>
      <left style="hair">
        <color rgb="FF999999"/>
      </left>
      <right style="hair">
        <color rgb="FF999999"/>
      </right>
      <top style="hair">
        <color rgb="FFB7B7B7"/>
      </top>
      <bottom/>
      <diagonal/>
    </border>
    <border>
      <left style="hair">
        <color rgb="FF999999"/>
      </left>
      <right style="hair">
        <color rgb="FFB7B7B7"/>
      </right>
      <top style="hair">
        <color rgb="FFB7B7B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thin">
        <color rgb="FFFFFFFF"/>
      </top>
      <bottom/>
      <diagonal/>
    </border>
    <border>
      <left style="hair">
        <color rgb="FFCCCCCC"/>
      </left>
      <right/>
      <top style="thin">
        <color rgb="FFFFFFFF"/>
      </top>
      <bottom style="hair">
        <color rgb="FFCCCCCC"/>
      </bottom>
      <diagonal/>
    </border>
    <border>
      <left/>
      <right/>
      <top style="thin">
        <color rgb="FFFFFFFF"/>
      </top>
      <bottom style="hair">
        <color rgb="FFCCCCCC"/>
      </bottom>
      <diagonal/>
    </border>
    <border>
      <left/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/>
      <top style="hair">
        <color rgb="FFCCCCCC"/>
      </top>
      <bottom/>
      <diagonal/>
    </border>
    <border>
      <left/>
      <right/>
      <top/>
      <bottom style="medium">
        <color rgb="FFDCE4F4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2" fillId="0" borderId="2" xfId="0" applyFont="1" applyBorder="1"/>
    <xf numFmtId="0" fontId="2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6" fillId="0" borderId="4" xfId="0" applyFont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6" xfId="0" applyFont="1" applyBorder="1" applyAlignment="1"/>
    <xf numFmtId="0" fontId="2" fillId="0" borderId="0" xfId="0" applyFont="1" applyAlignment="1">
      <alignment horizontal="center"/>
    </xf>
    <xf numFmtId="0" fontId="7" fillId="3" borderId="0" xfId="0" applyFont="1" applyFill="1" applyAlignment="1"/>
    <xf numFmtId="0" fontId="2" fillId="5" borderId="0" xfId="0" applyFont="1" applyFill="1" applyAlignment="1"/>
    <xf numFmtId="0" fontId="7" fillId="3" borderId="0" xfId="0" applyFont="1" applyFill="1" applyAlignment="1">
      <alignment horizontal="center"/>
    </xf>
    <xf numFmtId="0" fontId="2" fillId="5" borderId="2" xfId="0" applyFont="1" applyFill="1" applyBorder="1"/>
    <xf numFmtId="3" fontId="2" fillId="0" borderId="6" xfId="0" applyNumberFormat="1" applyFont="1" applyBorder="1" applyAlignment="1"/>
    <xf numFmtId="10" fontId="2" fillId="0" borderId="0" xfId="0" applyNumberFormat="1" applyFont="1" applyAlignment="1"/>
    <xf numFmtId="164" fontId="2" fillId="0" borderId="6" xfId="0" applyNumberFormat="1" applyFont="1" applyBorder="1" applyAlignment="1"/>
    <xf numFmtId="10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1" fontId="2" fillId="0" borderId="0" xfId="0" applyNumberFormat="1" applyFont="1" applyAlignment="1"/>
    <xf numFmtId="0" fontId="2" fillId="0" borderId="0" xfId="0" applyFont="1" applyAlignment="1"/>
    <xf numFmtId="0" fontId="2" fillId="5" borderId="0" xfId="0" applyFont="1" applyFill="1" applyAlignment="1">
      <alignment wrapText="1"/>
    </xf>
    <xf numFmtId="165" fontId="0" fillId="6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7" borderId="0" xfId="0" applyFont="1" applyFill="1" applyAlignment="1"/>
    <xf numFmtId="164" fontId="2" fillId="0" borderId="0" xfId="0" applyNumberFormat="1" applyFont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165" fontId="2" fillId="7" borderId="0" xfId="0" applyNumberFormat="1" applyFont="1" applyFill="1" applyAlignment="1">
      <alignment horizontal="center"/>
    </xf>
    <xf numFmtId="165" fontId="2" fillId="7" borderId="0" xfId="0" applyNumberFormat="1" applyFont="1" applyFill="1" applyAlignment="1">
      <alignment horizontal="center"/>
    </xf>
    <xf numFmtId="164" fontId="2" fillId="0" borderId="0" xfId="0" applyNumberFormat="1" applyFont="1" applyAlignment="1"/>
    <xf numFmtId="165" fontId="2" fillId="0" borderId="0" xfId="0" applyNumberFormat="1" applyFont="1" applyAlignment="1">
      <alignment horizontal="center"/>
    </xf>
    <xf numFmtId="0" fontId="7" fillId="7" borderId="0" xfId="0" applyFont="1" applyFill="1" applyAlignment="1"/>
    <xf numFmtId="0" fontId="2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7" fillId="0" borderId="0" xfId="0" applyFont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6" fillId="6" borderId="11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0" fillId="6" borderId="21" xfId="0" applyFont="1" applyFill="1" applyBorder="1" applyAlignment="1">
      <alignment horizontal="left" vertical="center" wrapText="1"/>
    </xf>
    <xf numFmtId="0" fontId="10" fillId="6" borderId="21" xfId="0" applyFont="1" applyFill="1" applyBorder="1" applyAlignment="1">
      <alignment vertical="center" wrapText="1"/>
    </xf>
    <xf numFmtId="0" fontId="11" fillId="0" borderId="0" xfId="0" applyFont="1"/>
    <xf numFmtId="0" fontId="0" fillId="10" borderId="0" xfId="0" applyFill="1"/>
    <xf numFmtId="0" fontId="0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Font="1" applyAlignment="1"/>
    <xf numFmtId="0" fontId="10" fillId="6" borderId="21" xfId="0" applyFont="1" applyFill="1" applyBorder="1" applyAlignment="1">
      <alignment horizontal="left" vertical="center" wrapText="1" indent="9"/>
    </xf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0" fontId="12" fillId="0" borderId="0" xfId="0" applyFont="1" applyAlignment="1"/>
    <xf numFmtId="0" fontId="13" fillId="0" borderId="0" xfId="0" applyFont="1" applyAlignment="1"/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8" fillId="8" borderId="12" xfId="0" applyFont="1" applyFill="1" applyBorder="1" applyAlignment="1">
      <alignment horizontal="left" vertical="center"/>
    </xf>
    <xf numFmtId="0" fontId="2" fillId="0" borderId="15" xfId="0" applyFont="1" applyBorder="1"/>
    <xf numFmtId="0" fontId="9" fillId="9" borderId="13" xfId="0" applyFont="1" applyFill="1" applyBorder="1" applyAlignment="1">
      <alignment horizontal="center" vertical="center"/>
    </xf>
    <xf numFmtId="0" fontId="2" fillId="0" borderId="14" xfId="0" applyFont="1" applyBorder="1"/>
  </cellXfs>
  <cellStyles count="1">
    <cellStyle name="Normal" xfId="0" builtinId="0"/>
  </cellStyles>
  <dxfs count="2"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6B26B"/>
          <bgColor rgb="FFF6B26B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cadastro?utm_source=planilha&amp;utm_medium=content&amp;utm_campaign=materiais&amp;utm_content=planilha-orcamento-marketing-contaazul" TargetMode="External"/><Relationship Id="rId2" Type="http://schemas.openxmlformats.org/officeDocument/2006/relationships/hyperlink" Target="https://contaazul.com/?utm_source=planilha&amp;utm_medium=content&amp;utm_campaign=materiais&amp;utm_content=planilha-orcamento-marketing-contaazul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cadastro?utm_source=planilha&amp;utm_medium=content&amp;utm_campaign=materiais&amp;utm_content=planilha-orcamento-marketing-contaazul" TargetMode="External"/><Relationship Id="rId2" Type="http://schemas.openxmlformats.org/officeDocument/2006/relationships/hyperlink" Target="https://contaazul.com/?utm_source=planilha&amp;utm_medium=content&amp;utm_campaign=materiais&amp;utm_content=planilha-orcamento-marketing-contaazul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cadastro?utm_source=planilha&amp;utm_medium=content&amp;utm_campaign=materiais&amp;utm_content=planilha-orcamento-marketing-contaazul" TargetMode="External"/><Relationship Id="rId2" Type="http://schemas.openxmlformats.org/officeDocument/2006/relationships/hyperlink" Target="https://contaazul.com/?utm_source=planilha&amp;utm_medium=content&amp;utm_campaign=materiais&amp;utm_content=planilha-orcamento-marketing-contaazul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cadastro?utm_source=planilha&amp;utm_medium=content&amp;utm_campaign=materiais&amp;utm_content=planilha-orcamento-marketing-contaazul" TargetMode="External"/><Relationship Id="rId2" Type="http://schemas.openxmlformats.org/officeDocument/2006/relationships/hyperlink" Target="https://contaazul.com/?utm_source=planilha&amp;utm_medium=content&amp;utm_campaign=materiais&amp;utm_content=planilha-orcamento-marketing-contaazul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cadastro?utm_source=planilha&amp;utm_medium=content&amp;utm_campaign=materiais&amp;utm_content=planilha-orcamento-marketing-contaazul" TargetMode="External"/><Relationship Id="rId2" Type="http://schemas.openxmlformats.org/officeDocument/2006/relationships/hyperlink" Target="https://contaazul.com/?utm_source=planilha&amp;utm_medium=content&amp;utm_campaign=materiais&amp;utm_content=planilha-orcamento-marketing-contaazul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cadastro?utm_source=planilha&amp;utm_medium=content&amp;utm_campaign=materiais&amp;utm_content=planilha-orcamento-marketing-contaazul" TargetMode="External"/><Relationship Id="rId2" Type="http://schemas.openxmlformats.org/officeDocument/2006/relationships/hyperlink" Target="https://contaazul.com/?utm_source=planilha&amp;utm_medium=content&amp;utm_campaign=materiais&amp;utm_content=planilha-orcamento-marketing-contaazul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4105</xdr:rowOff>
    </xdr:from>
    <xdr:ext cx="658761" cy="674250"/>
    <xdr:pic>
      <xdr:nvPicPr>
        <xdr:cNvPr id="6" name="Imagem 5">
          <a:extLst>
            <a:ext uri="{FF2B5EF4-FFF2-40B4-BE49-F238E27FC236}">
              <a16:creationId xmlns:a16="http://schemas.microsoft.com/office/drawing/2014/main" xmlns="" id="{4428B45F-AAA3-4C80-A5B0-47A7871D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7" name="Imagem 6">
          <a:extLst>
            <a:ext uri="{FF2B5EF4-FFF2-40B4-BE49-F238E27FC236}">
              <a16:creationId xmlns:a16="http://schemas.microsoft.com/office/drawing/2014/main" xmlns="" id="{34382740-3E59-4FC1-9307-45C07DE6D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8" name="Imagem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39995B0-DF19-4A27-817D-77558AA23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2</xdr:row>
      <xdr:rowOff>0</xdr:rowOff>
    </xdr:from>
    <xdr:ext cx="6438900" cy="6846701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F3AD42CB-8ECF-45C2-AB2E-30F73ABBCA49}"/>
            </a:ext>
          </a:extLst>
        </xdr:cNvPr>
        <xdr:cNvSpPr txBox="1"/>
      </xdr:nvSpPr>
      <xdr:spPr>
        <a:xfrm>
          <a:off x="19050" y="866775"/>
          <a:ext cx="6438900" cy="684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Introdução</a:t>
          </a:r>
          <a:r>
            <a:rPr lang="pt-BR" sz="1800">
              <a:solidFill>
                <a:srgbClr val="4983BB"/>
              </a:solidFill>
            </a:rPr>
            <a:t> </a:t>
          </a:r>
        </a:p>
        <a:p>
          <a:endParaRPr lang="pt-BR" sz="2000">
            <a:solidFill>
              <a:srgbClr val="4983BB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planilha contém um modelo de Orçamento de Marketing Digital, para ajudar você e sua empresa no planejamento dessa área tão importante para impulsionar seus negócios.</a:t>
          </a: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Instruções de uso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Cada uma das abas indica alguns passos para chegar ao seu orçamento.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Diagnóstico de Marketing: Faça um diagnóstico da área de marketing de sua empresa.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Metas e crescimento esperado: Determine o crescimento esperado e as metas do ano.	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Cálculo de Margem: Trace a margem de investimento de marketing por cliente ou venda.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Demandas, ações e projetos: Determine as demandas, ações e projetos do ano.	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Orçamento de marketing: Obtenha o orçamento de marketing.	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Não se esqueça de...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983BB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Revisar cada uma das abas e consolidar o planejamento considerando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os 12 meses do ano, para evitar surpresas e gargalos em outras áreas da empresa. Lembre-se que o time comercial depende do Marketing para melhorar vendas.</a:t>
          </a: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225663</xdr:colOff>
      <xdr:row>40</xdr:row>
      <xdr:rowOff>0</xdr:rowOff>
    </xdr:from>
    <xdr:to>
      <xdr:col>3</xdr:col>
      <xdr:colOff>448167</xdr:colOff>
      <xdr:row>44</xdr:row>
      <xdr:rowOff>41148</xdr:rowOff>
    </xdr:to>
    <xdr:pic>
      <xdr:nvPicPr>
        <xdr:cNvPr id="10" name="Imagem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C6FF3E4-2A73-4A0C-844E-63586D522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5663" y="7724775"/>
          <a:ext cx="6775704" cy="955548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46</xdr:row>
      <xdr:rowOff>91017</xdr:rowOff>
    </xdr:from>
    <xdr:to>
      <xdr:col>0</xdr:col>
      <xdr:colOff>1328071</xdr:colOff>
      <xdr:row>46</xdr:row>
      <xdr:rowOff>274373</xdr:rowOff>
    </xdr:to>
    <xdr:pic>
      <xdr:nvPicPr>
        <xdr:cNvPr id="11" name="Imagem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205BE3CA-FED0-4C32-AA42-9CB6AC370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5" y="9187392"/>
          <a:ext cx="1166146" cy="183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4105</xdr:rowOff>
    </xdr:from>
    <xdr:ext cx="658761" cy="674250"/>
    <xdr:pic>
      <xdr:nvPicPr>
        <xdr:cNvPr id="5" name="Imagem 4">
          <a:extLst>
            <a:ext uri="{FF2B5EF4-FFF2-40B4-BE49-F238E27FC236}">
              <a16:creationId xmlns:a16="http://schemas.microsoft.com/office/drawing/2014/main" xmlns="" id="{C6A884BE-2E01-4538-A025-EE806F89C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6" name="Imagem 5">
          <a:extLst>
            <a:ext uri="{FF2B5EF4-FFF2-40B4-BE49-F238E27FC236}">
              <a16:creationId xmlns:a16="http://schemas.microsoft.com/office/drawing/2014/main" xmlns="" id="{AA9EACE0-A86D-47DA-B7C0-1CE29B06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7" name="Imagem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CB95ADC2-C722-47D2-9893-961808BBD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twoCellAnchor editAs="oneCell">
    <xdr:from>
      <xdr:col>0</xdr:col>
      <xdr:colOff>225663</xdr:colOff>
      <xdr:row>20</xdr:row>
      <xdr:rowOff>1</xdr:rowOff>
    </xdr:from>
    <xdr:to>
      <xdr:col>7</xdr:col>
      <xdr:colOff>840978</xdr:colOff>
      <xdr:row>24</xdr:row>
      <xdr:rowOff>154306</xdr:rowOff>
    </xdr:to>
    <xdr:pic>
      <xdr:nvPicPr>
        <xdr:cNvPr id="8" name="Imagem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EE9FC2C4-B520-4DE3-8895-3ACBF8D35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5663" y="5114926"/>
          <a:ext cx="7578090" cy="1068705"/>
        </a:xfrm>
        <a:prstGeom prst="rect">
          <a:avLst/>
        </a:prstGeom>
      </xdr:spPr>
    </xdr:pic>
    <xdr:clientData/>
  </xdr:twoCellAnchor>
  <xdr:twoCellAnchor>
    <xdr:from>
      <xdr:col>0</xdr:col>
      <xdr:colOff>161924</xdr:colOff>
      <xdr:row>26</xdr:row>
      <xdr:rowOff>91017</xdr:rowOff>
    </xdr:from>
    <xdr:to>
      <xdr:col>1</xdr:col>
      <xdr:colOff>337470</xdr:colOff>
      <xdr:row>26</xdr:row>
      <xdr:rowOff>274373</xdr:rowOff>
    </xdr:to>
    <xdr:pic>
      <xdr:nvPicPr>
        <xdr:cNvPr id="9" name="Imagem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AD7D6145-95EF-4FF4-8B74-E49CFA81E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4" y="6577542"/>
          <a:ext cx="1166146" cy="1833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4105</xdr:rowOff>
    </xdr:from>
    <xdr:ext cx="658761" cy="674250"/>
    <xdr:pic>
      <xdr:nvPicPr>
        <xdr:cNvPr id="2" name="Imagem 1">
          <a:extLst>
            <a:ext uri="{FF2B5EF4-FFF2-40B4-BE49-F238E27FC236}">
              <a16:creationId xmlns:a16="http://schemas.microsoft.com/office/drawing/2014/main" xmlns="" id="{C471BC06-1354-4633-8027-0D588C3BE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3" name="Imagem 2">
          <a:extLst>
            <a:ext uri="{FF2B5EF4-FFF2-40B4-BE49-F238E27FC236}">
              <a16:creationId xmlns:a16="http://schemas.microsoft.com/office/drawing/2014/main" xmlns="" id="{43260E15-0038-4D5D-B4A3-D7F50FA40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C0ABB472-809C-42F8-8505-714154BB9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twoCellAnchor editAs="oneCell">
    <xdr:from>
      <xdr:col>0</xdr:col>
      <xdr:colOff>225663</xdr:colOff>
      <xdr:row>28</xdr:row>
      <xdr:rowOff>1</xdr:rowOff>
    </xdr:from>
    <xdr:to>
      <xdr:col>11</xdr:col>
      <xdr:colOff>402828</xdr:colOff>
      <xdr:row>33</xdr:row>
      <xdr:rowOff>68581</xdr:rowOff>
    </xdr:to>
    <xdr:pic>
      <xdr:nvPicPr>
        <xdr:cNvPr id="5" name="Imagem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DD92C310-90DF-4326-AA77-AC8668837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5663" y="5114926"/>
          <a:ext cx="7578090" cy="1068705"/>
        </a:xfrm>
        <a:prstGeom prst="rect">
          <a:avLst/>
        </a:prstGeom>
      </xdr:spPr>
    </xdr:pic>
    <xdr:clientData/>
  </xdr:twoCellAnchor>
  <xdr:twoCellAnchor>
    <xdr:from>
      <xdr:col>0</xdr:col>
      <xdr:colOff>161924</xdr:colOff>
      <xdr:row>34</xdr:row>
      <xdr:rowOff>91017</xdr:rowOff>
    </xdr:from>
    <xdr:to>
      <xdr:col>1</xdr:col>
      <xdr:colOff>337470</xdr:colOff>
      <xdr:row>34</xdr:row>
      <xdr:rowOff>274373</xdr:rowOff>
    </xdr:to>
    <xdr:pic>
      <xdr:nvPicPr>
        <xdr:cNvPr id="6" name="Imagem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D0EBDB59-5C40-4B0E-BA5D-F100FB56E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4" y="6577542"/>
          <a:ext cx="1166146" cy="183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4105</xdr:rowOff>
    </xdr:from>
    <xdr:ext cx="658761" cy="674250"/>
    <xdr:pic>
      <xdr:nvPicPr>
        <xdr:cNvPr id="2" name="Imagem 1">
          <a:extLst>
            <a:ext uri="{FF2B5EF4-FFF2-40B4-BE49-F238E27FC236}">
              <a16:creationId xmlns:a16="http://schemas.microsoft.com/office/drawing/2014/main" xmlns="" id="{6D6C35D7-204A-416D-9FB0-7EC446304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3" name="Imagem 2">
          <a:extLst>
            <a:ext uri="{FF2B5EF4-FFF2-40B4-BE49-F238E27FC236}">
              <a16:creationId xmlns:a16="http://schemas.microsoft.com/office/drawing/2014/main" xmlns="" id="{C2B0D5A3-9CE6-44AB-8EF7-7875E0A80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3440FF61-E106-4FC0-BD1F-B1BAC3A6D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twoCellAnchor editAs="oneCell">
    <xdr:from>
      <xdr:col>0</xdr:col>
      <xdr:colOff>225663</xdr:colOff>
      <xdr:row>27</xdr:row>
      <xdr:rowOff>1</xdr:rowOff>
    </xdr:from>
    <xdr:to>
      <xdr:col>4</xdr:col>
      <xdr:colOff>317103</xdr:colOff>
      <xdr:row>32</xdr:row>
      <xdr:rowOff>68581</xdr:rowOff>
    </xdr:to>
    <xdr:pic>
      <xdr:nvPicPr>
        <xdr:cNvPr id="5" name="Imagem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C185BD5-A62A-442C-AA2F-8B46C4354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5663" y="5114926"/>
          <a:ext cx="7578090" cy="1068705"/>
        </a:xfrm>
        <a:prstGeom prst="rect">
          <a:avLst/>
        </a:prstGeom>
      </xdr:spPr>
    </xdr:pic>
    <xdr:clientData/>
  </xdr:twoCellAnchor>
  <xdr:twoCellAnchor>
    <xdr:from>
      <xdr:col>0</xdr:col>
      <xdr:colOff>161924</xdr:colOff>
      <xdr:row>33</xdr:row>
      <xdr:rowOff>91017</xdr:rowOff>
    </xdr:from>
    <xdr:to>
      <xdr:col>1</xdr:col>
      <xdr:colOff>337470</xdr:colOff>
      <xdr:row>33</xdr:row>
      <xdr:rowOff>274373</xdr:rowOff>
    </xdr:to>
    <xdr:pic>
      <xdr:nvPicPr>
        <xdr:cNvPr id="6" name="Imagem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DB6398CF-F68A-480E-8EC2-55BB25D10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4" y="6577542"/>
          <a:ext cx="1166146" cy="1833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4105</xdr:rowOff>
    </xdr:from>
    <xdr:ext cx="658761" cy="674250"/>
    <xdr:pic>
      <xdr:nvPicPr>
        <xdr:cNvPr id="2" name="Imagem 1">
          <a:extLst>
            <a:ext uri="{FF2B5EF4-FFF2-40B4-BE49-F238E27FC236}">
              <a16:creationId xmlns:a16="http://schemas.microsoft.com/office/drawing/2014/main" xmlns="" id="{2122573A-00CA-4691-9019-37166508D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3" name="Imagem 2">
          <a:extLst>
            <a:ext uri="{FF2B5EF4-FFF2-40B4-BE49-F238E27FC236}">
              <a16:creationId xmlns:a16="http://schemas.microsoft.com/office/drawing/2014/main" xmlns="" id="{240FA3C8-6F5E-47C4-A976-FB622E234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453C768-BB27-493D-BCD5-3F0C59FB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twoCellAnchor editAs="oneCell">
    <xdr:from>
      <xdr:col>0</xdr:col>
      <xdr:colOff>225663</xdr:colOff>
      <xdr:row>52</xdr:row>
      <xdr:rowOff>1</xdr:rowOff>
    </xdr:from>
    <xdr:to>
      <xdr:col>2</xdr:col>
      <xdr:colOff>1479153</xdr:colOff>
      <xdr:row>57</xdr:row>
      <xdr:rowOff>68581</xdr:rowOff>
    </xdr:to>
    <xdr:pic>
      <xdr:nvPicPr>
        <xdr:cNvPr id="5" name="Imagem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675163C-FCA3-4A0B-9187-698BB3461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5663" y="5114926"/>
          <a:ext cx="7578090" cy="1068705"/>
        </a:xfrm>
        <a:prstGeom prst="rect">
          <a:avLst/>
        </a:prstGeom>
      </xdr:spPr>
    </xdr:pic>
    <xdr:clientData/>
  </xdr:twoCellAnchor>
  <xdr:twoCellAnchor>
    <xdr:from>
      <xdr:col>0</xdr:col>
      <xdr:colOff>161924</xdr:colOff>
      <xdr:row>58</xdr:row>
      <xdr:rowOff>91017</xdr:rowOff>
    </xdr:from>
    <xdr:to>
      <xdr:col>1</xdr:col>
      <xdr:colOff>337470</xdr:colOff>
      <xdr:row>58</xdr:row>
      <xdr:rowOff>274373</xdr:rowOff>
    </xdr:to>
    <xdr:pic>
      <xdr:nvPicPr>
        <xdr:cNvPr id="6" name="Imagem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D804C222-3DF4-49A1-AE6E-CD66929B0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4" y="6577542"/>
          <a:ext cx="1166146" cy="1833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4105</xdr:rowOff>
    </xdr:from>
    <xdr:ext cx="658761" cy="674250"/>
    <xdr:pic>
      <xdr:nvPicPr>
        <xdr:cNvPr id="5" name="Imagem 4">
          <a:extLst>
            <a:ext uri="{FF2B5EF4-FFF2-40B4-BE49-F238E27FC236}">
              <a16:creationId xmlns:a16="http://schemas.microsoft.com/office/drawing/2014/main" xmlns="" id="{C7B6B0B4-A90E-4C10-B280-182FF6080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6" name="Imagem 5">
          <a:extLst>
            <a:ext uri="{FF2B5EF4-FFF2-40B4-BE49-F238E27FC236}">
              <a16:creationId xmlns:a16="http://schemas.microsoft.com/office/drawing/2014/main" xmlns="" id="{FD29421B-A082-4904-A500-05F12F25B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4105</xdr:rowOff>
    </xdr:from>
    <xdr:ext cx="658761" cy="674250"/>
    <xdr:pic>
      <xdr:nvPicPr>
        <xdr:cNvPr id="7" name="Imagem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E88688BB-88C9-492B-8EB3-516EAA392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105"/>
          <a:ext cx="658761" cy="674250"/>
        </a:xfrm>
        <a:prstGeom prst="rect">
          <a:avLst/>
        </a:prstGeom>
      </xdr:spPr>
    </xdr:pic>
    <xdr:clientData/>
  </xdr:oneCellAnchor>
  <xdr:twoCellAnchor editAs="oneCell">
    <xdr:from>
      <xdr:col>0</xdr:col>
      <xdr:colOff>225663</xdr:colOff>
      <xdr:row>13</xdr:row>
      <xdr:rowOff>1</xdr:rowOff>
    </xdr:from>
    <xdr:to>
      <xdr:col>8</xdr:col>
      <xdr:colOff>564753</xdr:colOff>
      <xdr:row>18</xdr:row>
      <xdr:rowOff>68581</xdr:rowOff>
    </xdr:to>
    <xdr:pic>
      <xdr:nvPicPr>
        <xdr:cNvPr id="8" name="Imagem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A247947-A2BD-43E8-ACAA-4048E2D5F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5663" y="5114926"/>
          <a:ext cx="7578090" cy="1068705"/>
        </a:xfrm>
        <a:prstGeom prst="rect">
          <a:avLst/>
        </a:prstGeom>
      </xdr:spPr>
    </xdr:pic>
    <xdr:clientData/>
  </xdr:twoCellAnchor>
  <xdr:twoCellAnchor>
    <xdr:from>
      <xdr:col>0</xdr:col>
      <xdr:colOff>161924</xdr:colOff>
      <xdr:row>19</xdr:row>
      <xdr:rowOff>91017</xdr:rowOff>
    </xdr:from>
    <xdr:to>
      <xdr:col>1</xdr:col>
      <xdr:colOff>337470</xdr:colOff>
      <xdr:row>19</xdr:row>
      <xdr:rowOff>274373</xdr:rowOff>
    </xdr:to>
    <xdr:pic>
      <xdr:nvPicPr>
        <xdr:cNvPr id="9" name="Imagem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71531245-F69A-40E2-880E-F6002FFE0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4" y="6577542"/>
          <a:ext cx="1166146" cy="183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sqref="A1:G1"/>
    </sheetView>
  </sheetViews>
  <sheetFormatPr defaultColWidth="14.42578125" defaultRowHeight="15.75" customHeight="1"/>
  <cols>
    <col min="1" max="1" width="28.7109375" customWidth="1"/>
    <col min="2" max="2" width="46.42578125" customWidth="1"/>
    <col min="3" max="3" width="23.140625" customWidth="1"/>
    <col min="4" max="4" width="47" customWidth="1"/>
    <col min="5" max="5" width="8.5703125" customWidth="1"/>
    <col min="6" max="6" width="6.5703125" customWidth="1"/>
    <col min="7" max="7" width="4.140625" customWidth="1"/>
  </cols>
  <sheetData>
    <row r="1" spans="1:10" s="68" customFormat="1" ht="52.5" customHeight="1" thickBot="1">
      <c r="A1" s="74" t="s">
        <v>95</v>
      </c>
      <c r="B1" s="74"/>
      <c r="C1" s="74"/>
      <c r="D1" s="74"/>
      <c r="E1" s="74"/>
      <c r="F1" s="74"/>
      <c r="G1" s="74"/>
      <c r="H1" s="67"/>
      <c r="I1" s="67"/>
      <c r="J1" s="67"/>
    </row>
    <row r="3" spans="1:10" ht="12.75"/>
    <row r="4" spans="1:10" ht="12.75"/>
    <row r="5" spans="1:10" ht="12.75">
      <c r="C5" s="3"/>
      <c r="D5" s="2"/>
      <c r="E5" s="3"/>
      <c r="F5" s="4"/>
    </row>
    <row r="6" spans="1:10" ht="12.75">
      <c r="C6" s="3"/>
      <c r="D6" s="72"/>
      <c r="E6" s="73"/>
      <c r="F6" s="4"/>
    </row>
    <row r="7" spans="1:10" ht="12.75">
      <c r="C7" s="3"/>
      <c r="D7" s="2"/>
      <c r="E7" s="3"/>
      <c r="F7" s="4"/>
    </row>
    <row r="8" spans="1:10" ht="12.75">
      <c r="C8" s="3"/>
      <c r="D8" s="72"/>
      <c r="E8" s="73"/>
      <c r="F8" s="4"/>
    </row>
    <row r="9" spans="1:10" ht="12.75">
      <c r="C9" s="3"/>
      <c r="D9" s="72"/>
      <c r="E9" s="73"/>
      <c r="F9" s="4"/>
    </row>
    <row r="10" spans="1:10" ht="12.75">
      <c r="C10" s="5"/>
      <c r="E10" s="5"/>
    </row>
    <row r="13" spans="1:10" ht="12.75">
      <c r="B13" s="2"/>
    </row>
    <row r="41" s="69" customFormat="1" ht="18" customHeight="1"/>
    <row r="42" s="69" customFormat="1" ht="18" customHeight="1"/>
    <row r="43" s="69" customFormat="1" ht="18" customHeight="1"/>
    <row r="44" s="69" customFormat="1" ht="18" customHeight="1"/>
    <row r="45" s="69" customFormat="1" ht="18" customHeight="1"/>
    <row r="46" s="69" customFormat="1" ht="18" customHeight="1"/>
    <row r="47" s="70" customFormat="1" ht="30" customHeight="1"/>
    <row r="48" s="69" customFormat="1" ht="18" customHeight="1"/>
  </sheetData>
  <mergeCells count="4">
    <mergeCell ref="D9:E9"/>
    <mergeCell ref="A1:G1"/>
    <mergeCell ref="D6:E6"/>
    <mergeCell ref="D8:E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showGridLines="0" showRowColHeaders="0" workbookViewId="0">
      <selection activeCell="D30" sqref="D30"/>
    </sheetView>
  </sheetViews>
  <sheetFormatPr defaultColWidth="14.42578125" defaultRowHeight="15.75" customHeight="1"/>
  <cols>
    <col min="1" max="2" width="14.85546875" customWidth="1"/>
    <col min="3" max="3" width="17" customWidth="1"/>
  </cols>
  <sheetData>
    <row r="1" spans="1:10" s="68" customFormat="1" ht="52.5" customHeight="1" thickBot="1">
      <c r="A1" s="74" t="s">
        <v>96</v>
      </c>
      <c r="B1" s="74"/>
      <c r="C1" s="74"/>
      <c r="D1" s="74"/>
      <c r="E1" s="74"/>
      <c r="F1" s="74"/>
      <c r="G1" s="74"/>
      <c r="H1" s="67"/>
      <c r="I1" s="67"/>
      <c r="J1" s="67"/>
    </row>
    <row r="3" spans="1:10" ht="15.75" customHeight="1">
      <c r="A3" s="79" t="s">
        <v>97</v>
      </c>
      <c r="B3" s="79"/>
      <c r="C3" s="79"/>
      <c r="D3" s="79"/>
      <c r="E3" s="79"/>
      <c r="F3" s="79"/>
    </row>
    <row r="4" spans="1:10" ht="15.75" customHeight="1">
      <c r="A4" s="71"/>
      <c r="B4" s="71"/>
    </row>
    <row r="5" spans="1:10" ht="15.75" customHeight="1">
      <c r="A5" s="75" t="s">
        <v>99</v>
      </c>
      <c r="B5" s="76"/>
      <c r="C5" s="76"/>
      <c r="D5" s="75" t="s">
        <v>98</v>
      </c>
      <c r="E5" s="76"/>
      <c r="F5" s="76"/>
    </row>
    <row r="6" spans="1:10" ht="21.75" customHeight="1">
      <c r="A6" s="72" t="s">
        <v>100</v>
      </c>
      <c r="B6" s="73"/>
      <c r="C6" s="73"/>
      <c r="D6" s="72" t="s">
        <v>100</v>
      </c>
      <c r="E6" s="73"/>
      <c r="F6" s="73"/>
    </row>
    <row r="7" spans="1:10" ht="21.75" customHeight="1">
      <c r="A7" s="72" t="s">
        <v>101</v>
      </c>
      <c r="B7" s="73"/>
      <c r="C7" s="73"/>
      <c r="D7" s="72" t="s">
        <v>101</v>
      </c>
      <c r="E7" s="73"/>
      <c r="F7" s="73"/>
    </row>
    <row r="8" spans="1:10" ht="21.75" customHeight="1">
      <c r="A8" s="72" t="s">
        <v>102</v>
      </c>
      <c r="B8" s="73"/>
      <c r="C8" s="73"/>
      <c r="D8" s="72" t="s">
        <v>102</v>
      </c>
      <c r="E8" s="73"/>
      <c r="F8" s="73"/>
    </row>
    <row r="9" spans="1:10" ht="21.75" customHeight="1">
      <c r="A9" s="72" t="s">
        <v>103</v>
      </c>
      <c r="B9" s="73"/>
      <c r="C9" s="73"/>
      <c r="D9" s="72" t="s">
        <v>103</v>
      </c>
      <c r="E9" s="73"/>
      <c r="F9" s="73"/>
    </row>
    <row r="10" spans="1:10" ht="15.75" customHeight="1">
      <c r="A10" s="26"/>
      <c r="D10" s="26"/>
    </row>
    <row r="11" spans="1:10" ht="15.75" customHeight="1">
      <c r="A11" s="77" t="s">
        <v>104</v>
      </c>
      <c r="B11" s="78"/>
      <c r="C11" s="78"/>
      <c r="D11" s="77" t="s">
        <v>105</v>
      </c>
      <c r="E11" s="78"/>
      <c r="F11" s="78"/>
    </row>
    <row r="12" spans="1:10" ht="22.5" customHeight="1">
      <c r="A12" s="72" t="s">
        <v>100</v>
      </c>
      <c r="B12" s="73"/>
      <c r="C12" s="73"/>
      <c r="D12" s="72" t="s">
        <v>100</v>
      </c>
      <c r="E12" s="73"/>
      <c r="F12" s="73"/>
    </row>
    <row r="13" spans="1:10" ht="22.5" customHeight="1">
      <c r="A13" s="72" t="s">
        <v>101</v>
      </c>
      <c r="B13" s="73"/>
      <c r="C13" s="73"/>
      <c r="D13" s="72" t="s">
        <v>101</v>
      </c>
      <c r="E13" s="73"/>
      <c r="F13" s="73"/>
    </row>
    <row r="14" spans="1:10" ht="22.5" customHeight="1">
      <c r="A14" s="72" t="s">
        <v>102</v>
      </c>
      <c r="B14" s="73"/>
      <c r="C14" s="73"/>
      <c r="D14" s="72" t="s">
        <v>102</v>
      </c>
      <c r="E14" s="73"/>
      <c r="F14" s="73"/>
    </row>
    <row r="15" spans="1:10" ht="22.5" customHeight="1">
      <c r="A15" s="72" t="s">
        <v>103</v>
      </c>
      <c r="B15" s="73"/>
      <c r="C15" s="73"/>
      <c r="D15" s="72" t="s">
        <v>103</v>
      </c>
      <c r="E15" s="73"/>
      <c r="F15" s="73"/>
    </row>
    <row r="16" spans="1:10" ht="15.75" customHeight="1">
      <c r="A16" s="73"/>
      <c r="B16" s="73"/>
      <c r="C16" s="73"/>
    </row>
    <row r="21" s="69" customFormat="1" ht="18" customHeight="1"/>
    <row r="22" s="69" customFormat="1" ht="18" customHeight="1"/>
    <row r="23" s="69" customFormat="1" ht="18" customHeight="1"/>
    <row r="24" s="69" customFormat="1" ht="18" customHeight="1"/>
    <row r="25" s="69" customFormat="1" ht="18" customHeight="1"/>
    <row r="26" s="69" customFormat="1" ht="18" customHeight="1"/>
    <row r="27" s="70" customFormat="1" ht="30" customHeight="1"/>
    <row r="28" s="69" customFormat="1" ht="18" customHeight="1"/>
  </sheetData>
  <mergeCells count="23">
    <mergeCell ref="A8:C8"/>
    <mergeCell ref="A9:C9"/>
    <mergeCell ref="A15:C15"/>
    <mergeCell ref="A13:C13"/>
    <mergeCell ref="A14:C14"/>
    <mergeCell ref="A11:C11"/>
    <mergeCell ref="A12:C12"/>
    <mergeCell ref="A16:C16"/>
    <mergeCell ref="A7:C7"/>
    <mergeCell ref="A1:G1"/>
    <mergeCell ref="D5:F5"/>
    <mergeCell ref="D6:F6"/>
    <mergeCell ref="D7:F7"/>
    <mergeCell ref="D8:F8"/>
    <mergeCell ref="D9:F9"/>
    <mergeCell ref="D12:F12"/>
    <mergeCell ref="D13:F13"/>
    <mergeCell ref="D14:F14"/>
    <mergeCell ref="D15:F15"/>
    <mergeCell ref="D11:F11"/>
    <mergeCell ref="A3:F3"/>
    <mergeCell ref="A5:C5"/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showGridLines="0" showRowColHeaders="0" topLeftCell="A10" workbookViewId="0">
      <selection sqref="A1:G1"/>
    </sheetView>
  </sheetViews>
  <sheetFormatPr defaultColWidth="14.42578125" defaultRowHeight="15.75" customHeight="1"/>
  <cols>
    <col min="1" max="1" width="23.85546875" customWidth="1"/>
    <col min="2" max="13" width="8.7109375" customWidth="1"/>
  </cols>
  <sheetData>
    <row r="1" spans="1:13" s="68" customFormat="1" ht="52.5" customHeight="1" thickBot="1">
      <c r="A1" s="74" t="s">
        <v>107</v>
      </c>
      <c r="B1" s="74"/>
      <c r="C1" s="74"/>
      <c r="D1" s="74"/>
      <c r="E1" s="74"/>
      <c r="F1" s="74"/>
      <c r="G1" s="74"/>
      <c r="H1" s="67"/>
      <c r="I1" s="67"/>
      <c r="J1" s="67"/>
    </row>
    <row r="3" spans="1:13" ht="15.75" customHeight="1">
      <c r="B3" s="80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5.75" customHeight="1">
      <c r="A4" s="6"/>
      <c r="B4" s="7" t="s">
        <v>1</v>
      </c>
      <c r="C4" s="8" t="s">
        <v>2</v>
      </c>
      <c r="D4" s="7" t="s">
        <v>3</v>
      </c>
      <c r="E4" s="8" t="s">
        <v>4</v>
      </c>
      <c r="F4" s="7" t="s">
        <v>5</v>
      </c>
      <c r="G4" s="8" t="s">
        <v>6</v>
      </c>
      <c r="H4" s="7" t="s">
        <v>7</v>
      </c>
      <c r="I4" s="8" t="s">
        <v>8</v>
      </c>
      <c r="J4" s="7" t="s">
        <v>9</v>
      </c>
      <c r="K4" s="8" t="s">
        <v>10</v>
      </c>
      <c r="L4" s="7" t="s">
        <v>11</v>
      </c>
      <c r="M4" s="9" t="s">
        <v>12</v>
      </c>
    </row>
    <row r="5" spans="1:13" ht="15.75" customHeight="1">
      <c r="A5" s="10" t="s">
        <v>13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5.75" customHeight="1">
      <c r="E6" s="72" t="s">
        <v>14</v>
      </c>
      <c r="F6" s="73"/>
      <c r="G6" s="73"/>
      <c r="H6" s="73"/>
      <c r="I6" s="73"/>
      <c r="J6" s="73"/>
      <c r="K6" s="73"/>
      <c r="L6" s="73"/>
      <c r="M6" s="73"/>
    </row>
    <row r="7" spans="1:13" ht="15.75" customHeight="1">
      <c r="A7" s="72" t="s">
        <v>15</v>
      </c>
      <c r="B7" s="73"/>
      <c r="C7" s="73"/>
      <c r="D7" s="18" t="str">
        <f>IFERROR((M5/B5)^(1/12)-1,"0")</f>
        <v>0</v>
      </c>
    </row>
    <row r="8" spans="1:13" ht="15.75" customHeight="1">
      <c r="A8" s="72" t="s">
        <v>27</v>
      </c>
      <c r="B8" s="73"/>
      <c r="C8" s="73"/>
      <c r="D8" s="20" t="str">
        <f>D7</f>
        <v>0</v>
      </c>
      <c r="E8" s="2" t="s">
        <v>29</v>
      </c>
    </row>
    <row r="10" spans="1:13" ht="15.75" customHeight="1">
      <c r="A10" s="83" t="s">
        <v>30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1" spans="1:13" ht="15.75" customHeight="1">
      <c r="B11" s="7" t="s">
        <v>1</v>
      </c>
      <c r="C11" s="8" t="s">
        <v>2</v>
      </c>
      <c r="D11" s="7" t="s">
        <v>3</v>
      </c>
      <c r="E11" s="8" t="s">
        <v>4</v>
      </c>
      <c r="F11" s="7" t="s">
        <v>5</v>
      </c>
      <c r="G11" s="8" t="s">
        <v>6</v>
      </c>
      <c r="H11" s="7" t="s">
        <v>7</v>
      </c>
      <c r="I11" s="8" t="s">
        <v>8</v>
      </c>
      <c r="J11" s="7" t="s">
        <v>9</v>
      </c>
      <c r="K11" s="8" t="s">
        <v>10</v>
      </c>
      <c r="L11" s="7" t="s">
        <v>11</v>
      </c>
      <c r="M11" s="9" t="s">
        <v>12</v>
      </c>
    </row>
    <row r="12" spans="1:13" ht="15.75" customHeight="1">
      <c r="B12" s="25">
        <f>M5+M5*D8</f>
        <v>0</v>
      </c>
      <c r="C12" s="25">
        <f t="shared" ref="C12:M12" si="0">B12+B12*$D$8</f>
        <v>0</v>
      </c>
      <c r="D12" s="25">
        <f t="shared" si="0"/>
        <v>0</v>
      </c>
      <c r="E12" s="25">
        <f t="shared" si="0"/>
        <v>0</v>
      </c>
      <c r="F12" s="25">
        <f t="shared" si="0"/>
        <v>0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4" spans="1:13" ht="15.75" customHeight="1">
      <c r="A14" s="82" t="s">
        <v>106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13" ht="15.75" customHeight="1">
      <c r="B15" s="80" t="s">
        <v>41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6" spans="1:13" ht="15.75" customHeight="1">
      <c r="A16" s="6"/>
      <c r="B16" s="7" t="s">
        <v>1</v>
      </c>
      <c r="C16" s="8" t="s">
        <v>2</v>
      </c>
      <c r="D16" s="7" t="s">
        <v>3</v>
      </c>
      <c r="E16" s="8" t="s">
        <v>4</v>
      </c>
      <c r="F16" s="7" t="s">
        <v>5</v>
      </c>
      <c r="G16" s="8" t="s">
        <v>6</v>
      </c>
      <c r="H16" s="7" t="s">
        <v>7</v>
      </c>
      <c r="I16" s="8" t="s">
        <v>8</v>
      </c>
      <c r="J16" s="7" t="s">
        <v>9</v>
      </c>
      <c r="K16" s="8" t="s">
        <v>10</v>
      </c>
      <c r="L16" s="7" t="s">
        <v>11</v>
      </c>
      <c r="M16" s="9" t="s">
        <v>12</v>
      </c>
    </row>
    <row r="17" spans="1:13" ht="15.75" customHeight="1">
      <c r="A17" s="10" t="s">
        <v>42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5.75" customHeight="1">
      <c r="E18" s="72" t="s">
        <v>14</v>
      </c>
      <c r="F18" s="73"/>
      <c r="G18" s="73"/>
      <c r="H18" s="73"/>
      <c r="I18" s="73"/>
      <c r="J18" s="73"/>
      <c r="K18" s="73"/>
      <c r="L18" s="73"/>
      <c r="M18" s="73"/>
    </row>
    <row r="19" spans="1:13" ht="15.75" customHeight="1">
      <c r="A19" s="72" t="s">
        <v>15</v>
      </c>
      <c r="B19" s="73"/>
      <c r="C19" s="73"/>
      <c r="D19" s="18" t="str">
        <f>IFERROR((M17/B17)^(1/12)-1,"0")</f>
        <v>0</v>
      </c>
    </row>
    <row r="20" spans="1:13" ht="15.75" customHeight="1">
      <c r="A20" s="72" t="s">
        <v>27</v>
      </c>
      <c r="B20" s="73"/>
      <c r="C20" s="73"/>
      <c r="D20" s="23" t="str">
        <f>D19</f>
        <v>0</v>
      </c>
      <c r="E20" s="2" t="s">
        <v>29</v>
      </c>
    </row>
    <row r="22" spans="1:13" ht="15.75" customHeight="1">
      <c r="A22" s="83" t="s">
        <v>43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</row>
    <row r="23" spans="1:13" ht="12.75">
      <c r="B23" s="7" t="s">
        <v>1</v>
      </c>
      <c r="C23" s="8" t="s">
        <v>2</v>
      </c>
      <c r="D23" s="7" t="s">
        <v>3</v>
      </c>
      <c r="E23" s="8" t="s">
        <v>4</v>
      </c>
      <c r="F23" s="7" t="s">
        <v>5</v>
      </c>
      <c r="G23" s="8" t="s">
        <v>6</v>
      </c>
      <c r="H23" s="7" t="s">
        <v>7</v>
      </c>
      <c r="I23" s="8" t="s">
        <v>8</v>
      </c>
      <c r="J23" s="7" t="s">
        <v>9</v>
      </c>
      <c r="K23" s="8" t="s">
        <v>10</v>
      </c>
      <c r="L23" s="7" t="s">
        <v>11</v>
      </c>
      <c r="M23" s="9" t="s">
        <v>12</v>
      </c>
    </row>
    <row r="24" spans="1:13" ht="12.75">
      <c r="B24" s="25">
        <f>M17+M17*D20</f>
        <v>0</v>
      </c>
      <c r="C24" s="25">
        <f t="shared" ref="C24:M24" si="1">B24+B24*$D$8</f>
        <v>0</v>
      </c>
      <c r="D24" s="25">
        <f t="shared" si="1"/>
        <v>0</v>
      </c>
      <c r="E24" s="25">
        <f t="shared" si="1"/>
        <v>0</v>
      </c>
      <c r="F24" s="25">
        <f t="shared" si="1"/>
        <v>0</v>
      </c>
      <c r="G24" s="25">
        <f t="shared" si="1"/>
        <v>0</v>
      </c>
      <c r="H24" s="25">
        <f t="shared" si="1"/>
        <v>0</v>
      </c>
      <c r="I24" s="25">
        <f t="shared" si="1"/>
        <v>0</v>
      </c>
      <c r="J24" s="25">
        <f t="shared" si="1"/>
        <v>0</v>
      </c>
      <c r="K24" s="25">
        <f t="shared" si="1"/>
        <v>0</v>
      </c>
      <c r="L24" s="25">
        <f t="shared" si="1"/>
        <v>0</v>
      </c>
      <c r="M24" s="25">
        <f t="shared" si="1"/>
        <v>0</v>
      </c>
    </row>
    <row r="29" spans="1:13" s="69" customFormat="1" ht="18" customHeight="1"/>
    <row r="30" spans="1:13" s="69" customFormat="1" ht="18" customHeight="1"/>
    <row r="31" spans="1:13" s="69" customFormat="1" ht="18" customHeight="1"/>
    <row r="32" spans="1:13" s="69" customFormat="1" ht="18" customHeight="1"/>
    <row r="33" s="69" customFormat="1" ht="18" customHeight="1"/>
    <row r="34" s="69" customFormat="1" ht="18" customHeight="1"/>
    <row r="35" s="70" customFormat="1" ht="30" customHeight="1"/>
  </sheetData>
  <mergeCells count="12">
    <mergeCell ref="A1:G1"/>
    <mergeCell ref="A10:M10"/>
    <mergeCell ref="A22:M22"/>
    <mergeCell ref="A8:C8"/>
    <mergeCell ref="A19:C19"/>
    <mergeCell ref="E18:M18"/>
    <mergeCell ref="A20:C20"/>
    <mergeCell ref="B15:M15"/>
    <mergeCell ref="A14:M14"/>
    <mergeCell ref="B3:M3"/>
    <mergeCell ref="A7:C7"/>
    <mergeCell ref="E6:M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showRowColHeaders="0" workbookViewId="0">
      <selection sqref="A1:G1"/>
    </sheetView>
  </sheetViews>
  <sheetFormatPr defaultColWidth="14.42578125" defaultRowHeight="15.75" customHeight="1"/>
  <cols>
    <col min="1" max="1" width="57.7109375" customWidth="1"/>
    <col min="3" max="3" width="20.140625" customWidth="1"/>
    <col min="4" max="4" width="20" customWidth="1"/>
  </cols>
  <sheetData>
    <row r="1" spans="1:10" s="68" customFormat="1" ht="52.5" customHeight="1" thickBot="1">
      <c r="A1" s="74" t="s">
        <v>108</v>
      </c>
      <c r="B1" s="74"/>
      <c r="C1" s="74"/>
      <c r="D1" s="74"/>
      <c r="E1" s="74"/>
      <c r="F1" s="74"/>
      <c r="G1" s="74"/>
      <c r="H1" s="67"/>
      <c r="I1" s="67"/>
      <c r="J1" s="67"/>
    </row>
    <row r="3" spans="1:10" ht="12.75">
      <c r="A3" s="87" t="s">
        <v>16</v>
      </c>
      <c r="B3" s="73"/>
      <c r="C3" s="73"/>
      <c r="D3" s="73"/>
    </row>
    <row r="4" spans="1:10" ht="15.75" customHeight="1">
      <c r="A4" s="73"/>
      <c r="B4" s="73"/>
      <c r="C4" s="73"/>
      <c r="D4" s="73"/>
    </row>
    <row r="6" spans="1:10" ht="12.75">
      <c r="A6" s="14" t="s">
        <v>18</v>
      </c>
      <c r="B6" s="16"/>
    </row>
    <row r="7" spans="1:10" ht="12.75">
      <c r="A7" s="2" t="s">
        <v>25</v>
      </c>
      <c r="B7" s="17"/>
      <c r="C7" s="84" t="s">
        <v>26</v>
      </c>
      <c r="D7" s="73"/>
    </row>
    <row r="8" spans="1:10" ht="12.75">
      <c r="A8" s="2" t="s">
        <v>28</v>
      </c>
      <c r="B8" s="19"/>
      <c r="C8" s="85"/>
      <c r="D8" s="73"/>
    </row>
    <row r="9" spans="1:10" ht="12.75">
      <c r="B9" s="22"/>
    </row>
    <row r="10" spans="1:10" ht="12.75">
      <c r="A10" s="14" t="s">
        <v>31</v>
      </c>
      <c r="B10" s="16"/>
    </row>
    <row r="11" spans="1:10" ht="12.75">
      <c r="A11" s="2" t="s">
        <v>32</v>
      </c>
      <c r="B11" s="19"/>
      <c r="C11" s="21"/>
    </row>
    <row r="12" spans="1:10" ht="12.75">
      <c r="A12" s="2" t="s">
        <v>33</v>
      </c>
      <c r="B12" s="19"/>
      <c r="C12" s="21"/>
    </row>
    <row r="13" spans="1:10" ht="12.75">
      <c r="A13" s="2" t="s">
        <v>34</v>
      </c>
      <c r="B13" s="19"/>
      <c r="C13" s="86" t="s">
        <v>35</v>
      </c>
      <c r="D13" s="73"/>
    </row>
    <row r="14" spans="1:10" ht="12.75">
      <c r="B14" s="23"/>
      <c r="C14" s="85"/>
      <c r="D14" s="73"/>
    </row>
    <row r="15" spans="1:10" ht="12.75">
      <c r="A15" s="14" t="s">
        <v>36</v>
      </c>
      <c r="B15" s="16" t="str">
        <f>IFERROR((B8*B7-(B11+B12+B13))/B7,"0")</f>
        <v>0</v>
      </c>
    </row>
    <row r="16" spans="1:10" ht="12.75">
      <c r="B16" s="1"/>
    </row>
    <row r="17" spans="1:3" ht="12.75">
      <c r="A17" s="2" t="s">
        <v>37</v>
      </c>
      <c r="B17" s="19"/>
      <c r="C17" s="21"/>
    </row>
    <row r="18" spans="1:3" ht="12.75">
      <c r="B18" s="22"/>
    </row>
    <row r="19" spans="1:3" ht="12.75">
      <c r="A19" s="72" t="s">
        <v>38</v>
      </c>
      <c r="B19" s="73"/>
    </row>
    <row r="20" spans="1:3" ht="12.75">
      <c r="A20" s="26" t="s">
        <v>39</v>
      </c>
      <c r="B20" s="19"/>
      <c r="C20" s="21"/>
    </row>
    <row r="21" spans="1:3" ht="12.75">
      <c r="B21" s="22"/>
    </row>
    <row r="22" spans="1:3" ht="25.5">
      <c r="A22" s="27" t="s">
        <v>40</v>
      </c>
      <c r="B22" s="16" t="str">
        <f>IFERROR(B20/B7,"0")</f>
        <v>0</v>
      </c>
    </row>
    <row r="28" spans="1:3" s="69" customFormat="1" ht="18" customHeight="1"/>
    <row r="29" spans="1:3" s="69" customFormat="1" ht="18" customHeight="1"/>
    <row r="30" spans="1:3" s="69" customFormat="1" ht="18" customHeight="1"/>
    <row r="31" spans="1:3" s="69" customFormat="1" ht="18" customHeight="1"/>
    <row r="32" spans="1:3" s="69" customFormat="1" ht="18" customHeight="1"/>
    <row r="33" s="69" customFormat="1" ht="18" customHeight="1"/>
    <row r="34" s="70" customFormat="1" ht="30" customHeight="1"/>
  </sheetData>
  <mergeCells count="5">
    <mergeCell ref="C7:D8"/>
    <mergeCell ref="C13:D14"/>
    <mergeCell ref="A3:D4"/>
    <mergeCell ref="A19:B19"/>
    <mergeCell ref="A1:G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59"/>
  <sheetViews>
    <sheetView showGridLines="0" showRowColHeaders="0" workbookViewId="0">
      <selection sqref="A1:G1"/>
    </sheetView>
  </sheetViews>
  <sheetFormatPr defaultColWidth="14.42578125" defaultRowHeight="15.75" customHeight="1"/>
  <cols>
    <col min="1" max="1" width="74.7109375" customWidth="1"/>
    <col min="2" max="2" width="20.140625" customWidth="1"/>
    <col min="3" max="3" width="24.5703125" customWidth="1"/>
    <col min="4" max="4" width="18.5703125" customWidth="1"/>
    <col min="5" max="6" width="16.5703125" customWidth="1"/>
  </cols>
  <sheetData>
    <row r="1" spans="1:10" s="68" customFormat="1" ht="52.5" customHeight="1" thickBot="1">
      <c r="A1" s="74" t="s">
        <v>109</v>
      </c>
      <c r="B1" s="74"/>
      <c r="C1" s="74"/>
      <c r="D1" s="74"/>
      <c r="E1" s="74"/>
      <c r="F1" s="74"/>
      <c r="G1" s="74"/>
      <c r="H1" s="67"/>
      <c r="I1" s="67"/>
      <c r="J1" s="67"/>
    </row>
    <row r="3" spans="1:10" ht="12.75">
      <c r="A3" s="13" t="s">
        <v>17</v>
      </c>
      <c r="B3" s="15" t="s">
        <v>19</v>
      </c>
      <c r="C3" s="15" t="s">
        <v>20</v>
      </c>
      <c r="D3" s="15" t="s">
        <v>21</v>
      </c>
      <c r="E3" s="15" t="s">
        <v>22</v>
      </c>
      <c r="F3" s="15" t="s">
        <v>23</v>
      </c>
    </row>
    <row r="4" spans="1:10" ht="12.75">
      <c r="A4" s="2" t="s">
        <v>24</v>
      </c>
      <c r="B4" s="24"/>
      <c r="C4" s="24"/>
      <c r="D4" s="24"/>
      <c r="E4" s="28">
        <v>450</v>
      </c>
      <c r="F4" s="29">
        <f>IF(C4= "Terceirizado", B4*E4,)</f>
        <v>0</v>
      </c>
    </row>
    <row r="5" spans="1:10" ht="12.75">
      <c r="A5" s="30" t="s">
        <v>45</v>
      </c>
      <c r="B5" s="32"/>
      <c r="C5" s="33"/>
      <c r="D5" s="33"/>
      <c r="E5" s="34">
        <v>1500</v>
      </c>
      <c r="F5" s="35">
        <f>IF(C5= "Terceirizado", E5,0)</f>
        <v>0</v>
      </c>
    </row>
    <row r="6" spans="1:10" ht="12.75">
      <c r="A6" s="2" t="s">
        <v>47</v>
      </c>
      <c r="B6" s="24"/>
      <c r="C6" s="24"/>
      <c r="D6" s="24"/>
      <c r="E6" s="37">
        <v>450</v>
      </c>
      <c r="F6" s="29">
        <f t="shared" ref="F6:F7" si="0">IF(C6= "Terceirizado", B6*E6,)</f>
        <v>0</v>
      </c>
    </row>
    <row r="7" spans="1:10" ht="12.75">
      <c r="A7" s="30" t="s">
        <v>49</v>
      </c>
      <c r="B7" s="32"/>
      <c r="C7" s="32"/>
      <c r="D7" s="32"/>
      <c r="E7" s="34">
        <v>300</v>
      </c>
      <c r="F7" s="35">
        <f t="shared" si="0"/>
        <v>0</v>
      </c>
    </row>
    <row r="8" spans="1:10" ht="12.75">
      <c r="A8" s="2" t="s">
        <v>50</v>
      </c>
      <c r="B8" s="24"/>
      <c r="C8" s="12"/>
      <c r="D8" s="12"/>
      <c r="E8" s="37">
        <v>300</v>
      </c>
      <c r="F8" s="29">
        <f t="shared" ref="F8:F10" si="1">IF(C8= "Terceirizado", E8,)</f>
        <v>0</v>
      </c>
    </row>
    <row r="9" spans="1:10" ht="12.75">
      <c r="A9" s="30" t="s">
        <v>52</v>
      </c>
      <c r="B9" s="32"/>
      <c r="C9" s="33"/>
      <c r="D9" s="33"/>
      <c r="E9" s="34">
        <v>2000</v>
      </c>
      <c r="F9" s="35">
        <f t="shared" si="1"/>
        <v>0</v>
      </c>
    </row>
    <row r="10" spans="1:10" ht="12.75">
      <c r="A10" s="2" t="s">
        <v>53</v>
      </c>
      <c r="B10" s="24"/>
      <c r="C10" s="12"/>
      <c r="D10" s="12"/>
      <c r="E10" s="37">
        <v>1500</v>
      </c>
      <c r="F10" s="29">
        <f t="shared" si="1"/>
        <v>0</v>
      </c>
    </row>
    <row r="11" spans="1:10" ht="12.75">
      <c r="A11" s="2"/>
      <c r="B11" s="12"/>
      <c r="C11" s="12"/>
      <c r="D11" s="12"/>
      <c r="E11" s="12"/>
      <c r="F11" s="12"/>
    </row>
    <row r="12" spans="1:10" ht="12.75">
      <c r="A12" s="13" t="s">
        <v>54</v>
      </c>
      <c r="B12" s="15" t="s">
        <v>55</v>
      </c>
      <c r="C12" s="15" t="s">
        <v>20</v>
      </c>
      <c r="D12" s="15" t="s">
        <v>56</v>
      </c>
      <c r="E12" s="15" t="s">
        <v>22</v>
      </c>
      <c r="F12" s="15" t="s">
        <v>23</v>
      </c>
    </row>
    <row r="13" spans="1:10" ht="12.75">
      <c r="A13" s="38" t="s">
        <v>57</v>
      </c>
      <c r="B13" s="33"/>
      <c r="C13" s="33"/>
      <c r="D13" s="33"/>
      <c r="E13" s="35"/>
      <c r="F13" s="35"/>
    </row>
    <row r="14" spans="1:10" ht="12.75">
      <c r="A14" s="39" t="s">
        <v>59</v>
      </c>
      <c r="B14" s="24"/>
      <c r="C14" s="24"/>
      <c r="D14" s="24"/>
      <c r="E14" s="37">
        <v>2000</v>
      </c>
      <c r="F14" s="29" t="str">
        <f t="shared" ref="F14:F16" si="2">IF(C14 = "Terceirizado",E14,"")</f>
        <v/>
      </c>
    </row>
    <row r="15" spans="1:10" ht="12.75">
      <c r="A15" s="40" t="s">
        <v>61</v>
      </c>
      <c r="B15" s="12"/>
      <c r="C15" s="24"/>
      <c r="D15" s="12"/>
      <c r="E15" s="37">
        <v>2000</v>
      </c>
      <c r="F15" s="29" t="str">
        <f t="shared" si="2"/>
        <v/>
      </c>
    </row>
    <row r="16" spans="1:10" ht="12.75">
      <c r="A16" s="40" t="s">
        <v>62</v>
      </c>
      <c r="B16" s="12"/>
      <c r="C16" s="24"/>
      <c r="D16" s="12"/>
      <c r="E16" s="37">
        <v>2000</v>
      </c>
      <c r="F16" s="29" t="str">
        <f t="shared" si="2"/>
        <v/>
      </c>
    </row>
    <row r="17" spans="1:27" ht="12.75">
      <c r="A17" s="41" t="s">
        <v>63</v>
      </c>
      <c r="B17" s="33"/>
      <c r="C17" s="33"/>
      <c r="D17" s="33"/>
      <c r="E17" s="35"/>
      <c r="F17" s="35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1:27" ht="12.75">
      <c r="A18" s="40" t="s">
        <v>65</v>
      </c>
      <c r="B18" s="12"/>
      <c r="C18" s="24"/>
      <c r="D18" s="12"/>
      <c r="E18" s="37">
        <v>2000</v>
      </c>
      <c r="F18" s="29" t="str">
        <f t="shared" ref="F18:F19" si="3">IF(C18 = "Terceirizado",E18,"")</f>
        <v/>
      </c>
    </row>
    <row r="19" spans="1:27" ht="12.75">
      <c r="A19" s="40" t="s">
        <v>66</v>
      </c>
      <c r="B19" s="12"/>
      <c r="C19" s="24"/>
      <c r="D19" s="12"/>
      <c r="E19" s="37">
        <v>8000</v>
      </c>
      <c r="F19" s="29" t="str">
        <f t="shared" si="3"/>
        <v/>
      </c>
    </row>
    <row r="20" spans="1:27" ht="12.75">
      <c r="A20" s="41" t="s">
        <v>67</v>
      </c>
      <c r="B20" s="33"/>
      <c r="C20" s="33"/>
      <c r="D20" s="33"/>
      <c r="E20" s="35"/>
      <c r="F20" s="35"/>
    </row>
    <row r="21" spans="1:27" ht="12.75">
      <c r="A21" s="47" t="s">
        <v>68</v>
      </c>
      <c r="B21" s="24"/>
      <c r="C21" s="24"/>
      <c r="D21" s="24"/>
      <c r="E21" s="37">
        <v>2000</v>
      </c>
      <c r="F21" s="29" t="str">
        <f t="shared" ref="F21:F23" si="4">IF(C21 = "Terceirizado",E21,"")</f>
        <v/>
      </c>
    </row>
    <row r="22" spans="1:27" ht="12.75">
      <c r="A22" s="49" t="s">
        <v>69</v>
      </c>
      <c r="B22" s="12"/>
      <c r="C22" s="24"/>
      <c r="D22" s="12"/>
      <c r="E22" s="37">
        <v>2000</v>
      </c>
      <c r="F22" s="29" t="str">
        <f t="shared" si="4"/>
        <v/>
      </c>
    </row>
    <row r="23" spans="1:27" ht="12.75">
      <c r="A23" s="49" t="s">
        <v>70</v>
      </c>
      <c r="B23" s="12"/>
      <c r="C23" s="24"/>
      <c r="D23" s="12"/>
      <c r="E23" s="37">
        <v>2000</v>
      </c>
      <c r="F23" s="29" t="str">
        <f t="shared" si="4"/>
        <v/>
      </c>
    </row>
    <row r="24" spans="1:27" ht="12.75">
      <c r="A24" s="41" t="s">
        <v>71</v>
      </c>
      <c r="B24" s="33"/>
      <c r="C24" s="33"/>
      <c r="D24" s="33"/>
      <c r="E24" s="35"/>
      <c r="F24" s="35"/>
    </row>
    <row r="25" spans="1:27" ht="12.75">
      <c r="A25" s="49" t="s">
        <v>72</v>
      </c>
      <c r="B25" s="12"/>
      <c r="C25" s="24"/>
      <c r="D25" s="12"/>
      <c r="E25" s="37">
        <v>2000</v>
      </c>
      <c r="F25" s="29" t="str">
        <f t="shared" ref="F25:F26" si="5">IF(C25 = "Terceirizado",E25,"")</f>
        <v/>
      </c>
    </row>
    <row r="26" spans="1:27" ht="12.75">
      <c r="A26" s="47" t="s">
        <v>73</v>
      </c>
      <c r="B26" s="12"/>
      <c r="C26" s="24"/>
      <c r="D26" s="12"/>
      <c r="E26" s="37">
        <v>2000</v>
      </c>
      <c r="F26" s="29" t="str">
        <f t="shared" si="5"/>
        <v/>
      </c>
    </row>
    <row r="27" spans="1:27" ht="12.75">
      <c r="B27" s="12"/>
      <c r="C27" s="12"/>
      <c r="D27" s="12"/>
      <c r="E27" s="12"/>
      <c r="F27" s="12"/>
    </row>
    <row r="28" spans="1:27" ht="12.75">
      <c r="A28" s="42"/>
      <c r="B28" s="12"/>
      <c r="C28" s="12"/>
      <c r="D28" s="12"/>
      <c r="E28" s="12"/>
      <c r="F28" s="12"/>
    </row>
    <row r="29" spans="1:27" ht="12.75">
      <c r="A29" s="13" t="s">
        <v>74</v>
      </c>
      <c r="B29" s="15" t="s">
        <v>75</v>
      </c>
      <c r="C29" s="15" t="s">
        <v>23</v>
      </c>
      <c r="D29" s="15" t="s">
        <v>21</v>
      </c>
      <c r="E29" s="53"/>
      <c r="F29" s="53"/>
    </row>
    <row r="30" spans="1:27" ht="12.75">
      <c r="A30" s="2" t="s">
        <v>76</v>
      </c>
      <c r="B30" s="24"/>
      <c r="C30" s="58" t="str">
        <f t="shared" ref="C30:C33" si="6">IF((B30="Analista de Marketing"),3000,IF((B30="Estagiário"),900, IF((B30="Gerente de Marketing"), 6000, " ")))</f>
        <v xml:space="preserve"> </v>
      </c>
      <c r="D30" s="24"/>
      <c r="E30" s="12"/>
      <c r="F30" s="12"/>
    </row>
    <row r="31" spans="1:27" ht="12.75">
      <c r="A31" s="2" t="s">
        <v>77</v>
      </c>
      <c r="B31" s="24"/>
      <c r="C31" s="58" t="str">
        <f t="shared" si="6"/>
        <v xml:space="preserve"> </v>
      </c>
      <c r="D31" s="24"/>
      <c r="E31" s="12"/>
      <c r="F31" s="12"/>
    </row>
    <row r="32" spans="1:27" ht="12.75">
      <c r="A32" s="2" t="s">
        <v>78</v>
      </c>
      <c r="B32" s="24"/>
      <c r="C32" s="58" t="str">
        <f t="shared" si="6"/>
        <v xml:space="preserve"> </v>
      </c>
      <c r="D32" s="24"/>
      <c r="E32" s="12"/>
      <c r="F32" s="12"/>
    </row>
    <row r="33" spans="1:6" ht="12.75">
      <c r="A33" s="2" t="s">
        <v>80</v>
      </c>
      <c r="B33" s="24"/>
      <c r="C33" s="58" t="str">
        <f t="shared" si="6"/>
        <v xml:space="preserve"> </v>
      </c>
      <c r="D33" s="24"/>
      <c r="E33" s="12"/>
      <c r="F33" s="12"/>
    </row>
    <row r="34" spans="1:6" ht="12.75">
      <c r="B34" s="12"/>
      <c r="C34" s="12"/>
      <c r="D34" s="12"/>
      <c r="E34" s="12"/>
      <c r="F34" s="12"/>
    </row>
    <row r="35" spans="1:6" ht="12.75">
      <c r="A35" s="42"/>
      <c r="B35" s="12"/>
      <c r="C35" s="12"/>
      <c r="D35" s="12"/>
      <c r="E35" s="12"/>
      <c r="F35" s="12"/>
    </row>
    <row r="36" spans="1:6" ht="12.75">
      <c r="A36" s="15" t="s">
        <v>81</v>
      </c>
      <c r="B36" s="15" t="s">
        <v>82</v>
      </c>
      <c r="C36" s="15" t="s">
        <v>83</v>
      </c>
      <c r="D36" s="15" t="s">
        <v>21</v>
      </c>
    </row>
    <row r="37" spans="1:6" ht="12.75">
      <c r="A37" s="2" t="s">
        <v>84</v>
      </c>
      <c r="B37" s="24"/>
      <c r="C37" s="29" t="str">
        <f>IF((B37="Basic"),299, (IF(B37="PRO", 719, " ")))</f>
        <v xml:space="preserve"> </v>
      </c>
      <c r="D37" s="24"/>
      <c r="E37" s="12"/>
      <c r="F37" s="12"/>
    </row>
    <row r="39" spans="1:6" ht="12.75">
      <c r="A39" s="15" t="s">
        <v>85</v>
      </c>
      <c r="B39" s="15" t="s">
        <v>86</v>
      </c>
      <c r="C39" s="15" t="s">
        <v>21</v>
      </c>
    </row>
    <row r="40" spans="1:6" ht="12.75">
      <c r="A40" s="2" t="s">
        <v>87</v>
      </c>
      <c r="B40" s="60"/>
      <c r="C40" s="24"/>
      <c r="D40" s="24"/>
    </row>
    <row r="41" spans="1:6" ht="12.75">
      <c r="D41" s="24"/>
    </row>
    <row r="42" spans="1:6" ht="12.75">
      <c r="D42" s="24"/>
    </row>
    <row r="43" spans="1:6" ht="12.75">
      <c r="A43" s="15" t="s">
        <v>88</v>
      </c>
      <c r="B43" s="15" t="s">
        <v>89</v>
      </c>
      <c r="C43" s="15" t="s">
        <v>83</v>
      </c>
    </row>
    <row r="44" spans="1:6" ht="12.75">
      <c r="A44" s="2" t="s">
        <v>90</v>
      </c>
      <c r="B44" s="24"/>
      <c r="C44" s="29" t="str">
        <f t="shared" ref="C44:C46" si="7">IF(B44&lt;&gt;0, 149, " ")</f>
        <v xml:space="preserve"> </v>
      </c>
    </row>
    <row r="45" spans="1:6" ht="12.75">
      <c r="A45" s="2" t="s">
        <v>91</v>
      </c>
      <c r="B45" s="24"/>
      <c r="C45" s="29" t="str">
        <f t="shared" si="7"/>
        <v xml:space="preserve"> </v>
      </c>
    </row>
    <row r="46" spans="1:6" ht="12.75">
      <c r="A46" s="2" t="s">
        <v>92</v>
      </c>
      <c r="B46" s="12"/>
      <c r="C46" s="29" t="str">
        <f t="shared" si="7"/>
        <v xml:space="preserve"> </v>
      </c>
    </row>
    <row r="47" spans="1:6" ht="12.75">
      <c r="A47" s="2" t="s">
        <v>93</v>
      </c>
      <c r="B47" s="24"/>
      <c r="C47" s="29" t="str">
        <f t="shared" ref="C47:C48" si="8">IF(B47&lt;&gt;0, 800, " ")</f>
        <v xml:space="preserve"> </v>
      </c>
    </row>
    <row r="48" spans="1:6" ht="12.75">
      <c r="A48" s="2" t="s">
        <v>94</v>
      </c>
      <c r="B48" s="12"/>
      <c r="C48" s="29" t="str">
        <f t="shared" si="8"/>
        <v xml:space="preserve"> </v>
      </c>
    </row>
    <row r="53" s="69" customFormat="1" ht="18" customHeight="1"/>
    <row r="54" s="69" customFormat="1" ht="18" customHeight="1"/>
    <row r="55" s="69" customFormat="1" ht="18" customHeight="1"/>
    <row r="56" s="69" customFormat="1" ht="18" customHeight="1"/>
    <row r="57" s="69" customFormat="1" ht="18" customHeight="1"/>
    <row r="58" s="69" customFormat="1" ht="18" customHeight="1"/>
    <row r="59" s="70" customFormat="1" ht="30" customHeight="1"/>
  </sheetData>
  <mergeCells count="1">
    <mergeCell ref="A1:G1"/>
  </mergeCells>
  <dataValidations count="6">
    <dataValidation type="list" allowBlank="1" showErrorMessage="1" sqref="C4:C10 C14:C16 C18:C19 C21:C23 C25:C26">
      <formula1>"Interno,Terceirizado"</formula1>
    </dataValidation>
    <dataValidation type="list" allowBlank="1" sqref="B14:B16 B18:B19 B21:B23 B25:B26">
      <formula1>"SIM,NÃO"</formula1>
    </dataValidation>
    <dataValidation type="list" allowBlank="1" sqref="B37">
      <formula1>"Basic,Pro"</formula1>
    </dataValidation>
    <dataValidation type="list" allowBlank="1" sqref="B4:B10">
      <formula1>"1,2,3,4,5"</formula1>
    </dataValidation>
    <dataValidation type="list" allowBlank="1" sqref="B30:B33">
      <formula1>"Estagiário,Analista de Marketing,Gerente de Marketing"</formula1>
    </dataValidation>
    <dataValidation type="list" allowBlank="1" sqref="D4:D10 D14:D16 D18:D19 D21:D23 D25:D26 D30:D33 D37 C40 B44:B48">
      <formula1>"Janeiro,Fevereiro,Março,Abril,Maio,Junho,Julho,Agosto,Setembro,Outubro,Novembro,Dezembro"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0"/>
  <sheetViews>
    <sheetView showGridLines="0" showRowColHeaders="0" tabSelected="1" workbookViewId="0">
      <selection sqref="A1:G1"/>
    </sheetView>
  </sheetViews>
  <sheetFormatPr defaultColWidth="14.42578125" defaultRowHeight="15.75" customHeight="1"/>
  <cols>
    <col min="1" max="12" width="13.5703125" customWidth="1"/>
  </cols>
  <sheetData>
    <row r="1" spans="1:12" s="68" customFormat="1" ht="52.5" customHeight="1" thickBot="1">
      <c r="A1" s="74" t="s">
        <v>110</v>
      </c>
      <c r="B1" s="74"/>
      <c r="C1" s="74"/>
      <c r="D1" s="74"/>
      <c r="E1" s="74"/>
      <c r="F1" s="74"/>
      <c r="G1" s="74"/>
      <c r="H1" s="67"/>
      <c r="I1" s="67"/>
      <c r="J1" s="67"/>
    </row>
    <row r="3" spans="1:12" ht="15.75" customHeight="1">
      <c r="A3" s="80" t="s">
        <v>44</v>
      </c>
      <c r="B3" s="81"/>
      <c r="C3" s="31">
        <f>SUM(A7:L7)</f>
        <v>0</v>
      </c>
    </row>
    <row r="5" spans="1:12" ht="15.75" customHeight="1">
      <c r="A5" s="80" t="s">
        <v>46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ht="15.75" customHeight="1">
      <c r="A6" s="7" t="s">
        <v>1</v>
      </c>
      <c r="B6" s="8" t="s">
        <v>2</v>
      </c>
      <c r="C6" s="7" t="s">
        <v>3</v>
      </c>
      <c r="D6" s="8" t="s">
        <v>4</v>
      </c>
      <c r="E6" s="7" t="s">
        <v>5</v>
      </c>
      <c r="F6" s="8" t="s">
        <v>6</v>
      </c>
      <c r="G6" s="7" t="s">
        <v>7</v>
      </c>
      <c r="H6" s="8" t="s">
        <v>8</v>
      </c>
      <c r="I6" s="7" t="s">
        <v>9</v>
      </c>
      <c r="J6" s="8" t="s">
        <v>10</v>
      </c>
      <c r="K6" s="7" t="s">
        <v>11</v>
      </c>
      <c r="L6" s="9" t="s">
        <v>12</v>
      </c>
    </row>
    <row r="7" spans="1:12" ht="15.75" customHeight="1">
      <c r="A7" s="36">
        <f>'2. Metas e crescimento esperado'!B12*'3. Cálculo de Margem'!$B$17</f>
        <v>0</v>
      </c>
      <c r="B7" s="36">
        <f>'2. Metas e crescimento esperado'!C12*'3. Cálculo de Margem'!$B$17</f>
        <v>0</v>
      </c>
      <c r="C7" s="36">
        <f>'2. Metas e crescimento esperado'!D12*'3. Cálculo de Margem'!$B$17</f>
        <v>0</v>
      </c>
      <c r="D7" s="36">
        <f>'2. Metas e crescimento esperado'!E12*'3. Cálculo de Margem'!$B$17</f>
        <v>0</v>
      </c>
      <c r="E7" s="36">
        <f>'2. Metas e crescimento esperado'!F12*'3. Cálculo de Margem'!$B$17</f>
        <v>0</v>
      </c>
      <c r="F7" s="36">
        <f>'2. Metas e crescimento esperado'!G12*'3. Cálculo de Margem'!$B$17</f>
        <v>0</v>
      </c>
      <c r="G7" s="36">
        <f>'2. Metas e crescimento esperado'!H12*'3. Cálculo de Margem'!$B$17</f>
        <v>0</v>
      </c>
      <c r="H7" s="36">
        <f>'2. Metas e crescimento esperado'!I12*'3. Cálculo de Margem'!$B$17</f>
        <v>0</v>
      </c>
      <c r="I7" s="36">
        <f>'2. Metas e crescimento esperado'!J12*'3. Cálculo de Margem'!$B$17</f>
        <v>0</v>
      </c>
      <c r="J7" s="36">
        <f>'2. Metas e crescimento esperado'!K12*'3. Cálculo de Margem'!$B$17</f>
        <v>0</v>
      </c>
      <c r="K7" s="36">
        <f>'2. Metas e crescimento esperado'!L12*'3. Cálculo de Margem'!$B$17</f>
        <v>0</v>
      </c>
      <c r="L7" s="36">
        <f>'2. Metas e crescimento esperado'!M12*'3. Cálculo de Margem'!$B$17</f>
        <v>0</v>
      </c>
    </row>
    <row r="14" spans="1:12" s="69" customFormat="1" ht="18" customHeight="1"/>
    <row r="15" spans="1:12" s="69" customFormat="1" ht="18" customHeight="1"/>
    <row r="16" spans="1:12" s="69" customFormat="1" ht="18" customHeight="1"/>
    <row r="17" s="69" customFormat="1" ht="18" customHeight="1"/>
    <row r="18" s="69" customFormat="1" ht="18" customHeight="1"/>
    <row r="19" s="69" customFormat="1" ht="18" customHeight="1"/>
    <row r="20" s="70" customFormat="1" ht="30" customHeight="1"/>
  </sheetData>
  <mergeCells count="3">
    <mergeCell ref="A5:L5"/>
    <mergeCell ref="A3:B3"/>
    <mergeCell ref="A1:G1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17"/>
  <sheetViews>
    <sheetView workbookViewId="0"/>
  </sheetViews>
  <sheetFormatPr defaultColWidth="14.42578125" defaultRowHeight="15.75" customHeight="1"/>
  <cols>
    <col min="1" max="1" width="82.42578125" customWidth="1"/>
    <col min="2" max="2" width="6.140625" customWidth="1"/>
    <col min="3" max="4" width="5.140625" customWidth="1"/>
    <col min="5" max="6" width="5" customWidth="1"/>
    <col min="7" max="7" width="4.7109375" customWidth="1"/>
    <col min="8" max="8" width="4.28515625" customWidth="1"/>
    <col min="9" max="9" width="4.5703125" customWidth="1"/>
    <col min="10" max="10" width="4.42578125" customWidth="1"/>
    <col min="11" max="11" width="4.5703125" customWidth="1"/>
    <col min="12" max="13" width="4.7109375" customWidth="1"/>
    <col min="14" max="14" width="5" customWidth="1"/>
  </cols>
  <sheetData>
    <row r="1" spans="1:14" ht="26.25" customHeight="1">
      <c r="A1" s="88" t="s">
        <v>48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2.7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2.75">
      <c r="A3" s="90" t="s">
        <v>51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12.7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>
      <c r="A5" s="92" t="s">
        <v>58</v>
      </c>
      <c r="B5" s="94" t="s">
        <v>60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2.75">
      <c r="A6" s="93"/>
      <c r="B6" s="43" t="s">
        <v>64</v>
      </c>
      <c r="C6" s="43" t="s">
        <v>1</v>
      </c>
      <c r="D6" s="43" t="s">
        <v>2</v>
      </c>
      <c r="E6" s="43" t="s">
        <v>3</v>
      </c>
      <c r="F6" s="43" t="s">
        <v>4</v>
      </c>
      <c r="G6" s="43" t="s">
        <v>5</v>
      </c>
      <c r="H6" s="43" t="s">
        <v>6</v>
      </c>
      <c r="I6" s="43" t="s">
        <v>7</v>
      </c>
      <c r="J6" s="43" t="s">
        <v>8</v>
      </c>
      <c r="K6" s="43" t="s">
        <v>9</v>
      </c>
      <c r="L6" s="43" t="s">
        <v>10</v>
      </c>
      <c r="M6" s="43" t="s">
        <v>11</v>
      </c>
      <c r="N6" s="44" t="s">
        <v>12</v>
      </c>
    </row>
    <row r="7" spans="1:14" ht="12.75">
      <c r="A7" s="45"/>
      <c r="B7" s="4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2.75">
      <c r="A8" s="50"/>
      <c r="B8" s="46"/>
      <c r="C8" s="51"/>
      <c r="D8" s="51"/>
      <c r="E8" s="51"/>
      <c r="F8" s="48"/>
      <c r="G8" s="48"/>
      <c r="H8" s="48"/>
      <c r="I8" s="48"/>
      <c r="J8" s="48"/>
      <c r="K8" s="48"/>
      <c r="L8" s="48"/>
      <c r="M8" s="48"/>
      <c r="N8" s="48"/>
    </row>
    <row r="9" spans="1:14" ht="12.75">
      <c r="A9" s="52"/>
      <c r="B9" s="46"/>
      <c r="C9" s="48"/>
      <c r="D9" s="48"/>
      <c r="E9" s="51"/>
      <c r="F9" s="51"/>
      <c r="G9" s="48"/>
      <c r="H9" s="48"/>
      <c r="I9" s="48"/>
      <c r="J9" s="48"/>
      <c r="K9" s="48"/>
      <c r="L9" s="48"/>
      <c r="M9" s="48"/>
      <c r="N9" s="48"/>
    </row>
    <row r="10" spans="1:14" ht="12.75">
      <c r="A10" s="50"/>
      <c r="B10" s="46"/>
      <c r="C10" s="48"/>
      <c r="D10" s="48"/>
      <c r="E10" s="48"/>
      <c r="F10" s="51"/>
      <c r="G10" s="51"/>
      <c r="H10" s="48"/>
      <c r="I10" s="48"/>
      <c r="J10" s="48"/>
      <c r="K10" s="48"/>
      <c r="L10" s="48"/>
      <c r="M10" s="48"/>
      <c r="N10" s="48"/>
    </row>
    <row r="11" spans="1:14" ht="12.75">
      <c r="A11" s="54"/>
      <c r="B11" s="55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12.75">
      <c r="A12" s="56"/>
      <c r="B12" s="46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ht="12.75">
      <c r="A13" s="57"/>
      <c r="B13" s="55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14" ht="12.75">
      <c r="A14" s="59"/>
      <c r="B14" s="46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ht="12.75">
      <c r="A15" s="57"/>
      <c r="B15" s="55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ht="12.75">
      <c r="A16" s="92" t="s">
        <v>79</v>
      </c>
      <c r="B16" s="46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2.75">
      <c r="A17" s="93"/>
      <c r="B17" s="55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2.75">
      <c r="A18" s="57"/>
      <c r="B18" s="55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2.75">
      <c r="A19" s="59"/>
      <c r="B19" s="46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2.75">
      <c r="A20" s="57"/>
      <c r="B20" s="55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ht="12.75">
      <c r="A21" s="59"/>
      <c r="B21" s="46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 ht="12.75">
      <c r="A22" s="57"/>
      <c r="B22" s="55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4" ht="12.75">
      <c r="A23" s="59"/>
      <c r="B23" s="46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ht="12.75">
      <c r="A24" s="57"/>
      <c r="B24" s="55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1:14" ht="12.75">
      <c r="A25" s="59"/>
      <c r="B25" s="46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ht="12.75">
      <c r="A26" s="57"/>
      <c r="B26" s="55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  <row r="27" spans="1:14" ht="12.75">
      <c r="A27" s="59"/>
      <c r="B27" s="46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  <row r="28" spans="1:14" ht="12.75">
      <c r="A28" s="57"/>
      <c r="B28" s="55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1:14" ht="12.75">
      <c r="A29" s="59"/>
      <c r="B29" s="46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2.75">
      <c r="A30" s="57"/>
      <c r="B30" s="55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4" ht="12.75">
      <c r="A31" s="59"/>
      <c r="B31" s="46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ht="12.75">
      <c r="A32" s="57"/>
      <c r="B32" s="55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ht="12.75">
      <c r="A33" s="59"/>
      <c r="B33" s="46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ht="12.75">
      <c r="A34" s="61"/>
      <c r="B34" s="62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4" ht="12.75">
      <c r="A35" s="61"/>
      <c r="B35" s="62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1:14" ht="12.75">
      <c r="A36" s="61"/>
      <c r="B36" s="62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4" ht="12.75">
      <c r="A37" s="61"/>
      <c r="B37" s="62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4" ht="12.75">
      <c r="A38" s="61"/>
      <c r="B38" s="62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1:14" ht="12.75">
      <c r="A39" s="61"/>
      <c r="B39" s="62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</row>
    <row r="40" spans="1:14" ht="12.75">
      <c r="A40" s="61"/>
      <c r="B40" s="62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ht="12.75">
      <c r="A41" s="61"/>
      <c r="B41" s="62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</row>
    <row r="42" spans="1:14" ht="12.75">
      <c r="A42" s="61"/>
      <c r="B42" s="6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1:14" ht="12.75">
      <c r="A43" s="61"/>
      <c r="B43" s="62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4" ht="12.75">
      <c r="A44" s="61"/>
      <c r="B44" s="62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4" ht="12.75">
      <c r="A45" s="61"/>
      <c r="B45" s="62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4" ht="12.75">
      <c r="A46" s="61"/>
      <c r="B46" s="62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4" ht="12.75">
      <c r="A47" s="61"/>
      <c r="B47" s="62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4" ht="12.75">
      <c r="A48" s="61"/>
      <c r="B48" s="62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4" ht="12.75">
      <c r="A49" s="61"/>
      <c r="B49" s="62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ht="12.75">
      <c r="A50" s="61"/>
      <c r="B50" s="62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4" ht="12.75">
      <c r="A51" s="61"/>
      <c r="B51" s="62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4" ht="12.75">
      <c r="A52" s="61"/>
      <c r="B52" s="62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1:14" ht="12.7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3"/>
    </row>
    <row r="54" spans="1:14" ht="12.7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1:14" ht="12.7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3"/>
    </row>
    <row r="56" spans="1:14" ht="12.7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3"/>
    </row>
    <row r="57" spans="1:14" ht="12.7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3"/>
    </row>
    <row r="58" spans="1:14" ht="12.7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3"/>
    </row>
    <row r="59" spans="1:14" ht="12.7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3"/>
    </row>
    <row r="60" spans="1:14" ht="12.7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1:14" ht="12.7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3"/>
    </row>
    <row r="62" spans="1:14" ht="12.7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3"/>
    </row>
    <row r="63" spans="1:14" ht="12.7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3"/>
    </row>
    <row r="64" spans="1:14" ht="12.7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3"/>
    </row>
    <row r="65" spans="1:14" ht="12.7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3"/>
    </row>
    <row r="66" spans="1:14" ht="12.7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1:14" ht="12.7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3"/>
    </row>
    <row r="68" spans="1:14" ht="12.7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3"/>
    </row>
    <row r="69" spans="1:14" ht="12.7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3"/>
    </row>
    <row r="70" spans="1:14" ht="12.7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3"/>
    </row>
    <row r="71" spans="1:14" ht="12.7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3"/>
    </row>
    <row r="72" spans="1:14" ht="12.7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3"/>
    </row>
    <row r="73" spans="1:14" ht="12.7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3"/>
    </row>
    <row r="74" spans="1:14" ht="12.7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3"/>
    </row>
    <row r="75" spans="1:14" ht="12.7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3"/>
    </row>
    <row r="76" spans="1:14" ht="12.7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3"/>
    </row>
    <row r="77" spans="1:14" ht="12.7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3"/>
    </row>
    <row r="78" spans="1:14" ht="12.7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3"/>
    </row>
    <row r="79" spans="1:14" ht="12.7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3"/>
    </row>
    <row r="80" spans="1:14" ht="12.7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3"/>
    </row>
    <row r="81" spans="1:14" ht="12.7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3"/>
    </row>
    <row r="82" spans="1:14" ht="12.7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3"/>
    </row>
    <row r="83" spans="1:14" ht="12.7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3"/>
    </row>
    <row r="84" spans="1:14" ht="12.7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3"/>
    </row>
    <row r="85" spans="1:14" ht="12.7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3"/>
    </row>
    <row r="86" spans="1:14" ht="12.7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3"/>
    </row>
    <row r="87" spans="1:14" ht="12.7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3"/>
    </row>
    <row r="88" spans="1:14" ht="12.7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3"/>
    </row>
    <row r="89" spans="1:14" ht="12.7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3"/>
    </row>
    <row r="90" spans="1:14" ht="12.7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3"/>
    </row>
    <row r="91" spans="1:14" ht="12.7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3"/>
    </row>
    <row r="92" spans="1:14" ht="12.7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3"/>
    </row>
    <row r="93" spans="1:14" ht="12.7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3"/>
    </row>
    <row r="94" spans="1:14" ht="12.7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3"/>
    </row>
    <row r="95" spans="1:14" ht="12.7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/>
    </row>
    <row r="96" spans="1:14" ht="12.7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/>
    </row>
    <row r="97" spans="1:14" ht="12.7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/>
    </row>
    <row r="98" spans="1:14" ht="12.7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/>
    </row>
    <row r="99" spans="1:14" ht="12.7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3"/>
    </row>
    <row r="100" spans="1:14" ht="12.7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1:14" ht="12.7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/>
    </row>
    <row r="102" spans="1:14" ht="12.7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3"/>
    </row>
    <row r="103" spans="1:14" ht="12.7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3"/>
    </row>
    <row r="104" spans="1:14" ht="12.7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1:14" ht="12.7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3"/>
    </row>
    <row r="106" spans="1:14" ht="12.7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3"/>
    </row>
    <row r="107" spans="1:14" ht="12.7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3"/>
    </row>
    <row r="108" spans="1:14" ht="12.7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3"/>
    </row>
    <row r="109" spans="1:14" ht="12.7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3"/>
    </row>
    <row r="110" spans="1:14" ht="12.7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3"/>
    </row>
    <row r="111" spans="1:14" ht="12.7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3"/>
    </row>
    <row r="112" spans="1:14" ht="12.7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3"/>
    </row>
    <row r="113" spans="1:14" ht="12.7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3"/>
    </row>
    <row r="114" spans="1:14" ht="12.7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3"/>
    </row>
    <row r="115" spans="1:14" ht="12.7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3"/>
    </row>
    <row r="116" spans="1:14" ht="12.7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3"/>
    </row>
    <row r="117" spans="1:14" ht="12.75">
      <c r="A117" s="64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6"/>
    </row>
  </sheetData>
  <mergeCells count="5">
    <mergeCell ref="A1:N2"/>
    <mergeCell ref="A3:N4"/>
    <mergeCell ref="A5:A6"/>
    <mergeCell ref="B5:N5"/>
    <mergeCell ref="A16:A17"/>
  </mergeCells>
  <conditionalFormatting sqref="C7:N52">
    <cfRule type="containsText" dxfId="1" priority="1" operator="containsText" text="x">
      <formula>NOT(ISERROR(SEARCH(("x"),(C7))))</formula>
    </cfRule>
  </conditionalFormatting>
  <conditionalFormatting sqref="C7:N52">
    <cfRule type="containsBlanks" dxfId="0" priority="2">
      <formula>LEN(TRIM(C7))=0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Instruções</vt:lpstr>
      <vt:lpstr>1. Diagnóstico de Marketing</vt:lpstr>
      <vt:lpstr>2. Metas e crescimento esperado</vt:lpstr>
      <vt:lpstr>3. Cálculo de Margem</vt:lpstr>
      <vt:lpstr>4. Demandas, ações e projetos</vt:lpstr>
      <vt:lpstr>5. Orçamento de marketing</vt:lpstr>
      <vt:lpstr>Cronograma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 Massad</dc:creator>
  <cp:lastModifiedBy>ELIAS</cp:lastModifiedBy>
  <dcterms:created xsi:type="dcterms:W3CDTF">2016-12-06T14:22:24Z</dcterms:created>
  <dcterms:modified xsi:type="dcterms:W3CDTF">2018-03-01T11:46:34Z</dcterms:modified>
</cp:coreProperties>
</file>