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oao.sandrini\Documents\Curso_investimentos\"/>
    </mc:Choice>
  </mc:AlternateContent>
  <bookViews>
    <workbookView xWindow="0" yWindow="0" windowWidth="7470" windowHeight="5340"/>
  </bookViews>
  <sheets>
    <sheet name="Custo e retorno de imóveis" sheetId="1" r:id="rId1"/>
    <sheet name="Fipezap - alta dos imóveis" sheetId="2" r:id="rId2"/>
    <sheet name="Juros do crédito imobiliário" sheetId="3"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 i="1" l="1"/>
  <c r="B36" i="1"/>
  <c r="B31" i="1" l="1"/>
  <c r="B37" i="1" s="1"/>
  <c r="I3" i="1" s="1"/>
  <c r="B22" i="1"/>
  <c r="B18" i="1"/>
  <c r="B19" i="1" s="1"/>
  <c r="B25" i="1" l="1"/>
  <c r="I2" i="1" l="1"/>
  <c r="B40" i="1"/>
  <c r="B41" i="1" s="1"/>
</calcChain>
</file>

<file path=xl/sharedStrings.xml><?xml version="1.0" encoding="utf-8"?>
<sst xmlns="http://schemas.openxmlformats.org/spreadsheetml/2006/main" count="101" uniqueCount="97">
  <si>
    <t>Valor financiado</t>
  </si>
  <si>
    <t>FGTS</t>
  </si>
  <si>
    <t>Taxa de juros paga ao banco (ao ano)</t>
  </si>
  <si>
    <t>Custo do financiamento (valor financiado multplicado pelo custo efetivo total do empréstimo)</t>
  </si>
  <si>
    <t>TR (taxa referencial) anual</t>
  </si>
  <si>
    <t>Custo médio da aquisição do imóvel</t>
  </si>
  <si>
    <t>Juros sobre o saldo do FGTS</t>
  </si>
  <si>
    <t>Contagem</t>
  </si>
  <si>
    <t>São Paulo</t>
  </si>
  <si>
    <t>Cidade</t>
  </si>
  <si>
    <t>Variação</t>
  </si>
  <si>
    <t>Alta dos imóveis nos últimos 12 meses até 05/2015 (FipeZap)</t>
  </si>
  <si>
    <t>Rio de Janeiro</t>
  </si>
  <si>
    <t>Belo Horizonte</t>
  </si>
  <si>
    <t>Brasília</t>
  </si>
  <si>
    <t>Salvador</t>
  </si>
  <si>
    <t>Fortaleza</t>
  </si>
  <si>
    <t>Recife</t>
  </si>
  <si>
    <t>Porto Alegre</t>
  </si>
  <si>
    <t>Curitiba</t>
  </si>
  <si>
    <t>Florianópolis</t>
  </si>
  <si>
    <t>Vitória</t>
  </si>
  <si>
    <t>Vila Velha</t>
  </si>
  <si>
    <t>Santo André</t>
  </si>
  <si>
    <t>São Bernardo do Campo</t>
  </si>
  <si>
    <t>São Caetano do Sul</t>
  </si>
  <si>
    <t>Niteroi</t>
  </si>
  <si>
    <t>Campinas</t>
  </si>
  <si>
    <t>Santos</t>
  </si>
  <si>
    <t>Goiânia</t>
  </si>
  <si>
    <t>Vale a pena comprar um imóvel?</t>
  </si>
  <si>
    <t>Preencha os campos em amarelo abaixo. Não é necessário mexer nos demais campos. A própria planilha fará os cálculos para você.</t>
  </si>
  <si>
    <t>Dados do imóvel</t>
  </si>
  <si>
    <t>Retorno do imóvel (ao ano)</t>
  </si>
  <si>
    <t>Retorno gerado pelo imóvel em aluguéis (ao ano)</t>
  </si>
  <si>
    <t>Retorno médio anual de um imóvel em aluguéis em relação ao valor de mercado dessa residência - fonte: FipeZap de mar/2015</t>
  </si>
  <si>
    <t>Pessoas sem relacionamento com a CEF</t>
  </si>
  <si>
    <t>9,45% + TR</t>
  </si>
  <si>
    <t>Clientes com relacionamento com a CEF</t>
  </si>
  <si>
    <t>Para imóveis de até R$ 750.000 e dentro do SFH</t>
  </si>
  <si>
    <t>Clientes com conta e que recebem salário na Caixa</t>
  </si>
  <si>
    <t>Servidores públicos com relacionamento com a Caixa</t>
  </si>
  <si>
    <t>Servidores públicos com relacionamento e que recebem salário na Caixa</t>
  </si>
  <si>
    <t>8,8% + TR</t>
  </si>
  <si>
    <t>9% + TR</t>
  </si>
  <si>
    <t>9,3% +  TR</t>
  </si>
  <si>
    <t>Taxas de juros cobradas no crédito imobiliário</t>
  </si>
  <si>
    <t>Caixa</t>
  </si>
  <si>
    <t>Para imóveis acima de R$ 750.000</t>
  </si>
  <si>
    <t>entre 10,2% e 11% + TR</t>
  </si>
  <si>
    <t>Para outros bancos</t>
  </si>
  <si>
    <t>Bradesco</t>
  </si>
  <si>
    <t>Santander</t>
  </si>
  <si>
    <t>Banco do Brasil</t>
  </si>
  <si>
    <t>9,6% + TR</t>
  </si>
  <si>
    <t>9% a 9,9% + TR</t>
  </si>
  <si>
    <t>IR a ser pago sobre a renda dos aluguéis</t>
  </si>
  <si>
    <t>Média</t>
  </si>
  <si>
    <t>Retorno em aluguéis</t>
  </si>
  <si>
    <t>Retorno líquido dos aluguéis</t>
  </si>
  <si>
    <t>Retorno total do imóvel (aluguéis + valorização)</t>
  </si>
  <si>
    <t>Valorização média dos imóveis em 12 meses</t>
  </si>
  <si>
    <t>Retorno total (aluguéis + valorização)</t>
  </si>
  <si>
    <t>Quanto o imóvel deveria render para ser interessante?</t>
  </si>
  <si>
    <t>Para ser um investimentos interessante e compensar o risco , o preço do imóvel teria que subir ao menos 2 pontos percentuais acima do seu custo de aquisição, o que equivale a:</t>
  </si>
  <si>
    <t>Custo de oportunidade de seu capital (ou quanto seu dinheiro renderia se continuasse no banco)</t>
  </si>
  <si>
    <t>9,45% é o valor-padrão da tabela da Caixa. Encontre o valor mais adequado para você nesta planilha, na aba "Juros do crédito imobiliário"</t>
  </si>
  <si>
    <t>Custo efetivo total do empréstimo (ao ano)</t>
  </si>
  <si>
    <t>Custo de oportunidade do FGTS (ou a rentabilidade do dinheiro depositado no fundo)</t>
  </si>
  <si>
    <t>Para cobrir seu custo de aquisição, precisaria haver uma valorização anual de ao menos:</t>
  </si>
  <si>
    <t>1 - Preeencha os dados do imóvel</t>
  </si>
  <si>
    <t>3 - Sabia quanto dinheiro o imóvel vai render</t>
  </si>
  <si>
    <t>2 - Saiba o custo de compra do imóvel</t>
  </si>
  <si>
    <t>Depois de uma compra financiada de imóvel, a lei permite o uso do FGTS a cada dois anos para amortizar o saldo devedor. Faça isso sempre porque o dinheiro do FGTS rende muito pouco.</t>
  </si>
  <si>
    <t>Veja regras para uso do FGTS em http://goo.gl/CYYIdw</t>
  </si>
  <si>
    <t>IR cobrado sobre o ganho de capital com imóveis</t>
  </si>
  <si>
    <t>Ganho de capital líquido com imóveis</t>
  </si>
  <si>
    <t>Valor total do imóvel</t>
  </si>
  <si>
    <t>Média ponderada de suas fontes de recursos</t>
  </si>
  <si>
    <t>Custo de aquisição (ao ano)</t>
  </si>
  <si>
    <t>DICA: o imóvel geralmente é um bom negócio se o retorno for ao menos 2 pontos percentuais superior ao custo de aquisição. Evite retorno inferior ao custo de aquisição!!!!</t>
  </si>
  <si>
    <t>Quadro-resumo*</t>
  </si>
  <si>
    <t>*IMPORTANTE: Todos os cálculos consideram as condições macroeconômicas e as regras atuais de tributação, de financiamento e para uso do FGTS. Se houver alterações nessas regras, será necessário atualizar a planilha.</t>
  </si>
  <si>
    <t>Taxa de retorno de seus investimentos (ao ano), já líquida de impostos e taxas.</t>
  </si>
  <si>
    <t>Esse valor varia muito de investidor para investidor. Eu considerei que consigo obter com meus investimentos um retorno líquido de 14% ao ano. Mas alguém que só invista na caderneta de poupança, por exemplo, deve ter um retorno de 7,5% a 8% neste ano.  Se você não faz ideia de quanto rende seu dinheiro, primeiro baixe essa planilha e descubra: http://goo.gl/zID5Xt</t>
  </si>
  <si>
    <t>A forma mais fácil de reduzir o custo de aquisição de um imóvel financiado é amortizar a dívida a cada dois anos, com o uso do FGTS. A cada 10% de redução da dívida com o FGTS, o custo do financiamento cairá em torno de 0,8 ponto percentual.</t>
  </si>
  <si>
    <t>Alta de preço média em 20 cidades, segundo o FipeZap. Nesta planilha, na aba "Fipezap - alta dos imóveis", você pode consultar a valorização em sua cidade (esse número é melhor que a média; então substitua) e também verificar como há uma clara desaceleração no ritmo de aumento de preços. Atenção: retorno passado não é garantia de retorno futuro!</t>
  </si>
  <si>
    <t>Escreva 0% se você planeja comprar um imóvel para morar nele ou se sua renda com aluguéis é isenta de IR. Para quem paga o IR, a alíquota varia de 7,5% a 27,50% - Carnê Leão.</t>
  </si>
  <si>
    <t>Por lei, há hipóteses de isenção do IR: a)venda de único imóvel com valor de até R$ 440.000 uma única vez nos últimos cinco anos; e b) uso dos recursos até 6 meses após a venda para compra de outro imóvel residencial para uso próprio. Veja mais em http://goo.gl/ZLLuu5</t>
  </si>
  <si>
    <t>O retorno calculando levando em consideração taxa bruta de aluguel em 4,9% do valor do imóvel (fonte: FipeZap), que pode variar por tipo de imóvel, cidade e tributação. Já a valorização média dos imóveis foi de 5,34% nos últimos 12 meses. Esperar uma valorização bem maior que esse é aposta de risco porque o ritmo de alta dos preços está em desaceleração. Os imóveis só devem subir forte em casos muitos específicos (veja mais em http://goo.gl/9jnfci). Exija um prêmio de risco para investir em um imóvel para compensar eventos como inadimplência do inquilino, gastos com reformas, despesas com escritura, comissão do corretor na hora da venda, ITBI, IPTU, etc.</t>
  </si>
  <si>
    <t>Alta dos imóveis em 12 meses (SP)</t>
  </si>
  <si>
    <t>INCC em 12 meses</t>
  </si>
  <si>
    <t>Fonte: FipeZap e FGV</t>
  </si>
  <si>
    <t>Há uma clara desaceleração no ritmo de alta dos preços dos imóveis, que já sobem menos que a inflação</t>
  </si>
  <si>
    <t>Valor a ser pago à vista</t>
  </si>
  <si>
    <t>1,5% é a estimativa para a TR neste ano. Se quiser usar essa planilha daqui a vários meses, será necessário atualizar esse número.</t>
  </si>
  <si>
    <t>São os juros totais mais um adicional de  9,4%, estimado pelo site Canal do Crédito como aumento médio do custo do financiamento com seguros e taxas. Para pessoas com mais de 45 anos, o seguro custará ainda mais.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</si>
</sst>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R$&quot;\ #,##0.00"/>
  </numFmts>
  <fonts count="14" x14ac:knownFonts="1">
    <font>
      <sz val="11"/>
      <color theme="1"/>
      <name val="Calibri"/>
      <family val="2"/>
      <scheme val="minor"/>
    </font>
    <font>
      <sz val="11"/>
      <color theme="1"/>
      <name val="Calibri"/>
      <family val="2"/>
      <scheme val="minor"/>
    </font>
    <font>
      <b/>
      <sz val="20"/>
      <color theme="1"/>
      <name val="Calibri"/>
      <family val="2"/>
      <scheme val="minor"/>
    </font>
    <font>
      <b/>
      <sz val="11"/>
      <color theme="1"/>
      <name val="Calibri"/>
      <family val="2"/>
      <scheme val="minor"/>
    </font>
    <font>
      <sz val="22"/>
      <color theme="1"/>
      <name val="Calibri"/>
      <family val="2"/>
      <scheme val="minor"/>
    </font>
    <font>
      <b/>
      <sz val="24"/>
      <color theme="1"/>
      <name val="Calibri"/>
      <family val="2"/>
      <scheme val="minor"/>
    </font>
    <font>
      <b/>
      <sz val="16"/>
      <color theme="1"/>
      <name val="Calibri"/>
      <family val="2"/>
      <scheme val="minor"/>
    </font>
    <font>
      <b/>
      <sz val="17"/>
      <color theme="1"/>
      <name val="Calibri"/>
      <family val="2"/>
      <scheme val="minor"/>
    </font>
    <font>
      <b/>
      <sz val="18"/>
      <color theme="1"/>
      <name val="Calibri"/>
      <family val="2"/>
      <scheme val="minor"/>
    </font>
    <font>
      <b/>
      <sz val="16.5"/>
      <color theme="0"/>
      <name val="Calibri"/>
      <family val="2"/>
      <scheme val="minor"/>
    </font>
    <font>
      <b/>
      <sz val="11"/>
      <color theme="0"/>
      <name val="Calibri"/>
      <family val="2"/>
      <scheme val="minor"/>
    </font>
    <font>
      <b/>
      <sz val="18"/>
      <color theme="0"/>
      <name val="Calibri"/>
      <family val="2"/>
      <scheme val="minor"/>
    </font>
    <font>
      <b/>
      <sz val="11"/>
      <name val="Calibri"/>
      <family val="2"/>
      <scheme val="minor"/>
    </font>
    <font>
      <sz val="9"/>
      <color rgb="FF3C3C3C"/>
      <name val="Arial"/>
      <family val="2"/>
    </font>
  </fonts>
  <fills count="8">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
      <patternFill patternType="solid">
        <fgColor rgb="FFD0DDE8"/>
        <bgColor indexed="64"/>
      </patternFill>
    </fill>
    <fill>
      <patternFill patternType="solid">
        <fgColor rgb="FFDBE8F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rgb="FF33A9F4"/>
      </left>
      <right/>
      <top/>
      <bottom/>
      <diagonal/>
    </border>
  </borders>
  <cellStyleXfs count="2">
    <xf numFmtId="0" fontId="0" fillId="0" borderId="0"/>
    <xf numFmtId="9" fontId="1" fillId="0" borderId="0" applyFont="0" applyFill="0" applyBorder="0" applyAlignment="0" applyProtection="0"/>
  </cellStyleXfs>
  <cellXfs count="67">
    <xf numFmtId="0" fontId="0" fillId="0" borderId="0" xfId="0"/>
    <xf numFmtId="0" fontId="0" fillId="0" borderId="1" xfId="0" applyBorder="1"/>
    <xf numFmtId="10" fontId="0" fillId="0" borderId="1" xfId="0" applyNumberFormat="1" applyBorder="1"/>
    <xf numFmtId="0" fontId="0" fillId="0" borderId="0" xfId="0" applyAlignment="1">
      <alignment wrapText="1"/>
    </xf>
    <xf numFmtId="10" fontId="0" fillId="3" borderId="1" xfId="0" applyNumberFormat="1" applyFill="1" applyBorder="1" applyAlignment="1">
      <alignment horizontal="center" vertical="center"/>
    </xf>
    <xf numFmtId="10" fontId="0" fillId="0" borderId="1" xfId="0" applyNumberFormat="1" applyBorder="1" applyAlignment="1">
      <alignment horizontal="center" vertical="center"/>
    </xf>
    <xf numFmtId="0" fontId="0" fillId="0" borderId="1" xfId="0" applyBorder="1" applyAlignment="1">
      <alignment horizontal="center"/>
    </xf>
    <xf numFmtId="164" fontId="0" fillId="3" borderId="1" xfId="0" applyNumberFormat="1" applyFill="1" applyBorder="1" applyAlignment="1">
      <alignment horizontal="center" vertical="center"/>
    </xf>
    <xf numFmtId="0" fontId="0" fillId="0" borderId="0" xfId="0" applyAlignment="1">
      <alignment horizontal="center" vertical="center"/>
    </xf>
    <xf numFmtId="10" fontId="0" fillId="0" borderId="0" xfId="0" applyNumberFormat="1" applyAlignment="1">
      <alignment horizontal="center" vertical="center"/>
    </xf>
    <xf numFmtId="0" fontId="0" fillId="0" borderId="1" xfId="0" applyBorder="1" applyAlignment="1">
      <alignment horizontal="center" vertical="center"/>
    </xf>
    <xf numFmtId="9" fontId="0" fillId="0" borderId="1" xfId="0" applyNumberFormat="1" applyBorder="1" applyAlignment="1">
      <alignment horizontal="center" vertical="center"/>
    </xf>
    <xf numFmtId="0" fontId="0" fillId="0" borderId="0" xfId="0" applyBorder="1"/>
    <xf numFmtId="0" fontId="0" fillId="0" borderId="0" xfId="0" applyBorder="1" applyAlignment="1">
      <alignment horizontal="center" vertical="center"/>
    </xf>
    <xf numFmtId="0" fontId="3" fillId="0" borderId="1" xfId="0" applyFont="1" applyFill="1" applyBorder="1"/>
    <xf numFmtId="10" fontId="3" fillId="0" borderId="1" xfId="0" applyNumberFormat="1" applyFont="1" applyBorder="1"/>
    <xf numFmtId="10" fontId="0" fillId="0" borderId="1" xfId="1" applyNumberFormat="1" applyFont="1"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horizontal="center" vertical="center" wrapText="1"/>
    </xf>
    <xf numFmtId="0" fontId="0" fillId="0" borderId="0" xfId="0" applyBorder="1" applyAlignment="1">
      <alignment horizontal="center"/>
    </xf>
    <xf numFmtId="0" fontId="11" fillId="4" borderId="1" xfId="0" applyFont="1" applyFill="1" applyBorder="1"/>
    <xf numFmtId="10" fontId="10" fillId="4" borderId="1" xfId="1" applyNumberFormat="1" applyFont="1" applyFill="1" applyBorder="1" applyAlignment="1">
      <alignment horizontal="center" vertical="center"/>
    </xf>
    <xf numFmtId="10" fontId="10" fillId="4" borderId="1" xfId="0" applyNumberFormat="1" applyFont="1" applyFill="1" applyBorder="1" applyAlignment="1">
      <alignment horizontal="center" vertical="center"/>
    </xf>
    <xf numFmtId="0" fontId="0" fillId="0" borderId="1" xfId="0" applyFill="1" applyBorder="1" applyAlignment="1">
      <alignment horizontal="center"/>
    </xf>
    <xf numFmtId="164" fontId="0" fillId="0" borderId="1" xfId="0" applyNumberFormat="1" applyBorder="1"/>
    <xf numFmtId="0" fontId="11" fillId="4" borderId="8" xfId="0" applyFont="1" applyFill="1" applyBorder="1"/>
    <xf numFmtId="10" fontId="11" fillId="4" borderId="9" xfId="0" applyNumberFormat="1" applyFont="1" applyFill="1" applyBorder="1"/>
    <xf numFmtId="10" fontId="11" fillId="4" borderId="12" xfId="0" applyNumberFormat="1" applyFont="1" applyFill="1" applyBorder="1"/>
    <xf numFmtId="0" fontId="3" fillId="2" borderId="1" xfId="0" applyFont="1" applyFill="1" applyBorder="1" applyAlignment="1">
      <alignment horizontal="center" wrapText="1"/>
    </xf>
    <xf numFmtId="0" fontId="3" fillId="2" borderId="1" xfId="0" applyFont="1" applyFill="1" applyBorder="1" applyAlignment="1">
      <alignment horizontal="center"/>
    </xf>
    <xf numFmtId="0" fontId="11" fillId="4" borderId="5" xfId="0" applyFont="1" applyFill="1" applyBorder="1" applyAlignment="1">
      <alignment horizontal="center"/>
    </xf>
    <xf numFmtId="0" fontId="11" fillId="4" borderId="6" xfId="0" applyFont="1" applyFill="1" applyBorder="1" applyAlignment="1">
      <alignment horizontal="center"/>
    </xf>
    <xf numFmtId="0" fontId="11" fillId="4" borderId="7" xfId="0" applyFont="1" applyFill="1" applyBorder="1" applyAlignment="1">
      <alignment horizontal="center"/>
    </xf>
    <xf numFmtId="0" fontId="11" fillId="4" borderId="10" xfId="0" applyFont="1" applyFill="1" applyBorder="1" applyAlignment="1">
      <alignment horizontal="center"/>
    </xf>
    <xf numFmtId="0" fontId="11" fillId="4" borderId="11" xfId="0" applyFont="1" applyFill="1" applyBorder="1" applyAlignment="1">
      <alignment horizontal="center"/>
    </xf>
    <xf numFmtId="0" fontId="3" fillId="0" borderId="1" xfId="0" applyFont="1" applyBorder="1" applyAlignment="1">
      <alignment horizontal="center"/>
    </xf>
    <xf numFmtId="0" fontId="0" fillId="2" borderId="1" xfId="0" applyFill="1" applyBorder="1" applyAlignment="1">
      <alignment horizontal="center" wrapText="1"/>
    </xf>
    <xf numFmtId="0" fontId="0" fillId="0" borderId="0" xfId="0" applyAlignment="1">
      <alignment horizontal="center" wrapText="1"/>
    </xf>
    <xf numFmtId="0" fontId="4" fillId="0" borderId="0" xfId="0" applyFont="1" applyAlignment="1">
      <alignment horizontal="center"/>
    </xf>
    <xf numFmtId="0" fontId="8" fillId="0" borderId="4" xfId="0" applyFont="1" applyBorder="1" applyAlignment="1">
      <alignment horizontal="center"/>
    </xf>
    <xf numFmtId="0" fontId="7" fillId="0" borderId="4" xfId="0" applyFont="1" applyFill="1" applyBorder="1" applyAlignment="1">
      <alignment horizontal="center"/>
    </xf>
    <xf numFmtId="0" fontId="6" fillId="0" borderId="4" xfId="0" applyFont="1" applyBorder="1" applyAlignment="1">
      <alignment horizontal="center"/>
    </xf>
    <xf numFmtId="0" fontId="2" fillId="2" borderId="1" xfId="0" applyFont="1" applyFill="1" applyBorder="1" applyAlignment="1">
      <alignment horizontal="center" wrapText="1"/>
    </xf>
    <xf numFmtId="0" fontId="5" fillId="0" borderId="0" xfId="0" applyFont="1" applyAlignment="1">
      <alignment horizontal="center"/>
    </xf>
    <xf numFmtId="0" fontId="3" fillId="0" borderId="1" xfId="0" applyFont="1" applyBorder="1"/>
    <xf numFmtId="0" fontId="3" fillId="0" borderId="2" xfId="0" applyFont="1" applyBorder="1"/>
    <xf numFmtId="0" fontId="3" fillId="0" borderId="3" xfId="0" applyFont="1" applyBorder="1"/>
    <xf numFmtId="0" fontId="9" fillId="4" borderId="13" xfId="0" applyFont="1" applyFill="1" applyBorder="1" applyAlignment="1">
      <alignment horizontal="center" wrapText="1"/>
    </xf>
    <xf numFmtId="0" fontId="9" fillId="4" borderId="0" xfId="0" applyFont="1" applyFill="1" applyBorder="1" applyAlignment="1">
      <alignment horizontal="center" wrapText="1"/>
    </xf>
    <xf numFmtId="0" fontId="12" fillId="2" borderId="2" xfId="0" applyFont="1" applyFill="1" applyBorder="1" applyAlignment="1">
      <alignment horizontal="center" wrapText="1"/>
    </xf>
    <xf numFmtId="0" fontId="12" fillId="2" borderId="3" xfId="0" applyFont="1" applyFill="1" applyBorder="1" applyAlignment="1">
      <alignment horizontal="center" wrapText="1"/>
    </xf>
    <xf numFmtId="10" fontId="0" fillId="5" borderId="1" xfId="0" applyNumberFormat="1" applyFill="1" applyBorder="1" applyAlignment="1">
      <alignment horizontal="center" vertical="center"/>
    </xf>
    <xf numFmtId="10" fontId="3" fillId="3" borderId="1" xfId="0" applyNumberFormat="1" applyFont="1" applyFill="1" applyBorder="1" applyAlignment="1">
      <alignment horizontal="center" vertical="center"/>
    </xf>
    <xf numFmtId="10" fontId="3" fillId="0" borderId="1" xfId="0" applyNumberFormat="1" applyFont="1" applyBorder="1" applyAlignment="1">
      <alignment horizontal="center" vertical="center"/>
    </xf>
    <xf numFmtId="10" fontId="3" fillId="0" borderId="1" xfId="1" applyNumberFormat="1" applyFont="1" applyBorder="1" applyAlignment="1">
      <alignment horizontal="center" vertical="center"/>
    </xf>
    <xf numFmtId="0" fontId="0" fillId="0" borderId="0" xfId="0" applyAlignment="1">
      <alignment horizontal="left" vertical="top" wrapText="1"/>
    </xf>
    <xf numFmtId="0" fontId="0" fillId="5" borderId="0" xfId="0" applyFill="1" applyAlignment="1">
      <alignment wrapText="1"/>
    </xf>
    <xf numFmtId="0" fontId="0" fillId="5" borderId="1" xfId="0" applyFill="1" applyBorder="1" applyAlignment="1">
      <alignment wrapText="1"/>
    </xf>
    <xf numFmtId="0" fontId="0" fillId="0" borderId="1" xfId="0" applyBorder="1" applyAlignment="1">
      <alignment wrapText="1"/>
    </xf>
    <xf numFmtId="0" fontId="0" fillId="5" borderId="1" xfId="0" applyFill="1" applyBorder="1" applyAlignment="1">
      <alignment horizontal="center" wrapText="1"/>
    </xf>
    <xf numFmtId="17" fontId="13" fillId="6" borderId="0" xfId="0" applyNumberFormat="1" applyFont="1" applyFill="1" applyAlignment="1">
      <alignment horizontal="center" vertical="center" wrapText="1"/>
    </xf>
    <xf numFmtId="10" fontId="13" fillId="6" borderId="14" xfId="0" applyNumberFormat="1" applyFont="1" applyFill="1" applyBorder="1" applyAlignment="1">
      <alignment horizontal="center" vertical="center" wrapText="1"/>
    </xf>
    <xf numFmtId="10" fontId="13" fillId="6" borderId="0" xfId="0" applyNumberFormat="1" applyFont="1" applyFill="1" applyBorder="1" applyAlignment="1">
      <alignment horizontal="center" vertical="center" wrapText="1"/>
    </xf>
    <xf numFmtId="17" fontId="13" fillId="7" borderId="0" xfId="0" applyNumberFormat="1" applyFont="1" applyFill="1" applyAlignment="1">
      <alignment horizontal="center" vertical="center" wrapText="1"/>
    </xf>
    <xf numFmtId="10" fontId="13" fillId="7" borderId="14" xfId="0" applyNumberFormat="1" applyFont="1" applyFill="1" applyBorder="1" applyAlignment="1">
      <alignment horizontal="center" vertical="center" wrapText="1"/>
    </xf>
    <xf numFmtId="10" fontId="13" fillId="7" borderId="0" xfId="0" applyNumberFormat="1" applyFont="1" applyFill="1" applyBorder="1" applyAlignment="1">
      <alignment horizontal="center" vertical="center" wrapText="1"/>
    </xf>
    <xf numFmtId="0" fontId="0" fillId="0" borderId="0" xfId="0"/>
  </cellXfs>
  <cellStyles count="2">
    <cellStyle name="Normal" xfId="0" builtinId="0"/>
    <cellStyle name="Porcentagem"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Preços dos imóveis em SP X INCC
</a:t>
            </a:r>
          </a:p>
        </c:rich>
      </c:tx>
      <c:layout>
        <c:manualLayout>
          <c:xMode val="edge"/>
          <c:yMode val="edge"/>
          <c:x val="0.32061756110273448"/>
          <c:y val="1.4981937796511427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lineChart>
        <c:grouping val="standard"/>
        <c:varyColors val="0"/>
        <c:ser>
          <c:idx val="0"/>
          <c:order val="0"/>
          <c:tx>
            <c:strRef>
              <c:f>'Fipezap - alta dos imóveis'!$S$2</c:f>
              <c:strCache>
                <c:ptCount val="1"/>
                <c:pt idx="0">
                  <c:v>Alta dos imóveis em 12 meses (SP)</c:v>
                </c:pt>
              </c:strCache>
            </c:strRef>
          </c:tx>
          <c:spPr>
            <a:ln w="28575" cap="rnd">
              <a:solidFill>
                <a:schemeClr val="accent1"/>
              </a:solidFill>
              <a:round/>
            </a:ln>
            <a:effectLst/>
          </c:spPr>
          <c:marker>
            <c:symbol val="none"/>
          </c:marker>
          <c:cat>
            <c:strRef>
              <c:f>'Fipezap - alta dos imóveis'!$R$3:$R$78</c:f>
              <c:strCache>
                <c:ptCount val="76"/>
                <c:pt idx="0">
                  <c:v>jan/09</c:v>
                </c:pt>
                <c:pt idx="1">
                  <c:v>fev/09</c:v>
                </c:pt>
                <c:pt idx="2">
                  <c:v>mar/09</c:v>
                </c:pt>
                <c:pt idx="3">
                  <c:v>abr/09</c:v>
                </c:pt>
                <c:pt idx="4">
                  <c:v>mai/09</c:v>
                </c:pt>
                <c:pt idx="5">
                  <c:v>jun/09</c:v>
                </c:pt>
                <c:pt idx="6">
                  <c:v>jul/09</c:v>
                </c:pt>
                <c:pt idx="7">
                  <c:v>ago/09</c:v>
                </c:pt>
                <c:pt idx="8">
                  <c:v>set/09</c:v>
                </c:pt>
                <c:pt idx="9">
                  <c:v>out/09</c:v>
                </c:pt>
                <c:pt idx="10">
                  <c:v>nov/09</c:v>
                </c:pt>
                <c:pt idx="11">
                  <c:v>dez/09</c:v>
                </c:pt>
                <c:pt idx="12">
                  <c:v>jan/10</c:v>
                </c:pt>
                <c:pt idx="13">
                  <c:v>fev/10</c:v>
                </c:pt>
                <c:pt idx="14">
                  <c:v>mar/10</c:v>
                </c:pt>
                <c:pt idx="15">
                  <c:v>abr/10</c:v>
                </c:pt>
                <c:pt idx="16">
                  <c:v>mai/10</c:v>
                </c:pt>
                <c:pt idx="17">
                  <c:v>jun/10</c:v>
                </c:pt>
                <c:pt idx="18">
                  <c:v>jul/10</c:v>
                </c:pt>
                <c:pt idx="19">
                  <c:v>ago/10</c:v>
                </c:pt>
                <c:pt idx="20">
                  <c:v>set/10</c:v>
                </c:pt>
                <c:pt idx="21">
                  <c:v>out/10</c:v>
                </c:pt>
                <c:pt idx="22">
                  <c:v>nov/10</c:v>
                </c:pt>
                <c:pt idx="23">
                  <c:v>dez/10</c:v>
                </c:pt>
                <c:pt idx="24">
                  <c:v>jan/11</c:v>
                </c:pt>
                <c:pt idx="25">
                  <c:v>fev/11</c:v>
                </c:pt>
                <c:pt idx="26">
                  <c:v>mar/11</c:v>
                </c:pt>
                <c:pt idx="27">
                  <c:v>abr/11</c:v>
                </c:pt>
                <c:pt idx="28">
                  <c:v>mai/11</c:v>
                </c:pt>
                <c:pt idx="29">
                  <c:v>jun/11</c:v>
                </c:pt>
                <c:pt idx="30">
                  <c:v>jul/11</c:v>
                </c:pt>
                <c:pt idx="31">
                  <c:v>ago/11</c:v>
                </c:pt>
                <c:pt idx="32">
                  <c:v>set/11</c:v>
                </c:pt>
                <c:pt idx="33">
                  <c:v>out/11</c:v>
                </c:pt>
                <c:pt idx="34">
                  <c:v>nov/11</c:v>
                </c:pt>
                <c:pt idx="35">
                  <c:v>dez/11</c:v>
                </c:pt>
                <c:pt idx="36">
                  <c:v>jan/12</c:v>
                </c:pt>
                <c:pt idx="37">
                  <c:v>fev/12</c:v>
                </c:pt>
                <c:pt idx="38">
                  <c:v>mar/12</c:v>
                </c:pt>
                <c:pt idx="39">
                  <c:v>abr/12</c:v>
                </c:pt>
                <c:pt idx="40">
                  <c:v>mai/12</c:v>
                </c:pt>
                <c:pt idx="41">
                  <c:v>jun/12</c:v>
                </c:pt>
                <c:pt idx="42">
                  <c:v>jul/12</c:v>
                </c:pt>
                <c:pt idx="43">
                  <c:v>ago/12</c:v>
                </c:pt>
                <c:pt idx="44">
                  <c:v>set/12</c:v>
                </c:pt>
                <c:pt idx="45">
                  <c:v>out/12</c:v>
                </c:pt>
                <c:pt idx="46">
                  <c:v>nov/12</c:v>
                </c:pt>
                <c:pt idx="47">
                  <c:v>dez/12</c:v>
                </c:pt>
                <c:pt idx="48">
                  <c:v>jan/13</c:v>
                </c:pt>
                <c:pt idx="49">
                  <c:v>fev/13</c:v>
                </c:pt>
                <c:pt idx="50">
                  <c:v>mar/13</c:v>
                </c:pt>
                <c:pt idx="51">
                  <c:v>abr/13</c:v>
                </c:pt>
                <c:pt idx="52">
                  <c:v>mai/13</c:v>
                </c:pt>
                <c:pt idx="53">
                  <c:v>jun/13</c:v>
                </c:pt>
                <c:pt idx="54">
                  <c:v>jul/13</c:v>
                </c:pt>
                <c:pt idx="55">
                  <c:v>ago/13</c:v>
                </c:pt>
                <c:pt idx="56">
                  <c:v>set/13</c:v>
                </c:pt>
                <c:pt idx="57">
                  <c:v>out/13</c:v>
                </c:pt>
                <c:pt idx="58">
                  <c:v>nov/13</c:v>
                </c:pt>
                <c:pt idx="59">
                  <c:v>dez/13</c:v>
                </c:pt>
                <c:pt idx="60">
                  <c:v>jan/14</c:v>
                </c:pt>
                <c:pt idx="61">
                  <c:v>fev/14</c:v>
                </c:pt>
                <c:pt idx="62">
                  <c:v>mar/14</c:v>
                </c:pt>
                <c:pt idx="63">
                  <c:v>abr/14</c:v>
                </c:pt>
                <c:pt idx="64">
                  <c:v>mai/14</c:v>
                </c:pt>
                <c:pt idx="65">
                  <c:v>jun/14</c:v>
                </c:pt>
                <c:pt idx="66">
                  <c:v>jul/14</c:v>
                </c:pt>
                <c:pt idx="67">
                  <c:v>ago/14</c:v>
                </c:pt>
                <c:pt idx="68">
                  <c:v>set/14</c:v>
                </c:pt>
                <c:pt idx="69">
                  <c:v>out/14</c:v>
                </c:pt>
                <c:pt idx="70">
                  <c:v>nov/14</c:v>
                </c:pt>
                <c:pt idx="71">
                  <c:v>dez/14</c:v>
                </c:pt>
                <c:pt idx="72">
                  <c:v>jan/15</c:v>
                </c:pt>
                <c:pt idx="73">
                  <c:v>fev/15</c:v>
                </c:pt>
                <c:pt idx="74">
                  <c:v>mar/15</c:v>
                </c:pt>
                <c:pt idx="75">
                  <c:v>Fonte: FipeZap e FGV</c:v>
                </c:pt>
              </c:strCache>
            </c:strRef>
          </c:cat>
          <c:val>
            <c:numRef>
              <c:f>'Fipezap - alta dos imóveis'!$S$3:$S$78</c:f>
              <c:numCache>
                <c:formatCode>0.00%</c:formatCode>
                <c:ptCount val="76"/>
                <c:pt idx="0">
                  <c:v>0.18679999999999999</c:v>
                </c:pt>
                <c:pt idx="1">
                  <c:v>0.19359999999999999</c:v>
                </c:pt>
                <c:pt idx="2">
                  <c:v>0.191</c:v>
                </c:pt>
                <c:pt idx="3">
                  <c:v>0.1918</c:v>
                </c:pt>
                <c:pt idx="4">
                  <c:v>0.19389999999999999</c:v>
                </c:pt>
                <c:pt idx="5">
                  <c:v>0.19839999999999999</c:v>
                </c:pt>
                <c:pt idx="6">
                  <c:v>0.20150000000000001</c:v>
                </c:pt>
                <c:pt idx="7">
                  <c:v>0.20669999999999999</c:v>
                </c:pt>
                <c:pt idx="8">
                  <c:v>0.21049999999999999</c:v>
                </c:pt>
                <c:pt idx="9">
                  <c:v>0.21460000000000001</c:v>
                </c:pt>
                <c:pt idx="10">
                  <c:v>0.2167</c:v>
                </c:pt>
                <c:pt idx="11">
                  <c:v>0.21579999999999999</c:v>
                </c:pt>
                <c:pt idx="12">
                  <c:v>0.21809999999999999</c:v>
                </c:pt>
                <c:pt idx="13">
                  <c:v>0.22020000000000001</c:v>
                </c:pt>
                <c:pt idx="14">
                  <c:v>0.22600000000000001</c:v>
                </c:pt>
                <c:pt idx="15">
                  <c:v>0.22409999999999999</c:v>
                </c:pt>
                <c:pt idx="16">
                  <c:v>0.21829999999999999</c:v>
                </c:pt>
                <c:pt idx="17">
                  <c:v>0.2117</c:v>
                </c:pt>
                <c:pt idx="18">
                  <c:v>0.21240000000000001</c:v>
                </c:pt>
                <c:pt idx="19">
                  <c:v>0.21279999999999999</c:v>
                </c:pt>
                <c:pt idx="20">
                  <c:v>0.21959999999999999</c:v>
                </c:pt>
                <c:pt idx="21">
                  <c:v>0.2281</c:v>
                </c:pt>
                <c:pt idx="22">
                  <c:v>0.23680000000000001</c:v>
                </c:pt>
                <c:pt idx="23">
                  <c:v>0.2399</c:v>
                </c:pt>
                <c:pt idx="24">
                  <c:v>0.2397</c:v>
                </c:pt>
                <c:pt idx="25">
                  <c:v>0.24479999999999999</c:v>
                </c:pt>
                <c:pt idx="26">
                  <c:v>0.25</c:v>
                </c:pt>
                <c:pt idx="27">
                  <c:v>0.25940000000000002</c:v>
                </c:pt>
                <c:pt idx="28">
                  <c:v>0.27489999999999998</c:v>
                </c:pt>
                <c:pt idx="29">
                  <c:v>0.28710000000000002</c:v>
                </c:pt>
                <c:pt idx="30">
                  <c:v>0.28999999999999998</c:v>
                </c:pt>
                <c:pt idx="31">
                  <c:v>0.28749999999999998</c:v>
                </c:pt>
                <c:pt idx="32">
                  <c:v>0.28789999999999999</c:v>
                </c:pt>
                <c:pt idx="33">
                  <c:v>0.28639999999999999</c:v>
                </c:pt>
                <c:pt idx="34">
                  <c:v>0.2787</c:v>
                </c:pt>
                <c:pt idx="35">
                  <c:v>0.26960000000000001</c:v>
                </c:pt>
                <c:pt idx="36">
                  <c:v>0.26400000000000001</c:v>
                </c:pt>
                <c:pt idx="37">
                  <c:v>0.25580000000000003</c:v>
                </c:pt>
                <c:pt idx="38">
                  <c:v>0.24660000000000001</c:v>
                </c:pt>
                <c:pt idx="39">
                  <c:v>0.23180000000000001</c:v>
                </c:pt>
                <c:pt idx="40">
                  <c:v>0.2147</c:v>
                </c:pt>
                <c:pt idx="41">
                  <c:v>0.19850000000000001</c:v>
                </c:pt>
                <c:pt idx="42">
                  <c:v>0.18770000000000001</c:v>
                </c:pt>
                <c:pt idx="43">
                  <c:v>0.18390000000000001</c:v>
                </c:pt>
                <c:pt idx="44">
                  <c:v>0.17899999999999999</c:v>
                </c:pt>
                <c:pt idx="45">
                  <c:v>0.17030000000000001</c:v>
                </c:pt>
                <c:pt idx="46">
                  <c:v>0.16439999999999999</c:v>
                </c:pt>
                <c:pt idx="47">
                  <c:v>0.1578</c:v>
                </c:pt>
                <c:pt idx="48">
                  <c:v>0.15409999999999999</c:v>
                </c:pt>
                <c:pt idx="49">
                  <c:v>0.14849999999999999</c:v>
                </c:pt>
                <c:pt idx="50">
                  <c:v>0.14380000000000001</c:v>
                </c:pt>
                <c:pt idx="51">
                  <c:v>0.14269999999999999</c:v>
                </c:pt>
                <c:pt idx="52">
                  <c:v>0.1409</c:v>
                </c:pt>
                <c:pt idx="53">
                  <c:v>0.13950000000000001</c:v>
                </c:pt>
                <c:pt idx="54">
                  <c:v>0.13900000000000001</c:v>
                </c:pt>
                <c:pt idx="55">
                  <c:v>0.13700000000000001</c:v>
                </c:pt>
                <c:pt idx="56">
                  <c:v>0.13300000000000001</c:v>
                </c:pt>
                <c:pt idx="57">
                  <c:v>0.13420000000000001</c:v>
                </c:pt>
                <c:pt idx="58">
                  <c:v>0.13589999999999999</c:v>
                </c:pt>
                <c:pt idx="59">
                  <c:v>0.1391</c:v>
                </c:pt>
                <c:pt idx="60">
                  <c:v>0.13739999999999999</c:v>
                </c:pt>
                <c:pt idx="61">
                  <c:v>0.13519999999999999</c:v>
                </c:pt>
                <c:pt idx="62">
                  <c:v>0.13320000000000001</c:v>
                </c:pt>
                <c:pt idx="63">
                  <c:v>0.12920000000000001</c:v>
                </c:pt>
                <c:pt idx="64">
                  <c:v>0.12559999999999999</c:v>
                </c:pt>
                <c:pt idx="65">
                  <c:v>0.1226</c:v>
                </c:pt>
                <c:pt idx="66">
                  <c:v>0.1169</c:v>
                </c:pt>
                <c:pt idx="67">
                  <c:v>0.11119999999999999</c:v>
                </c:pt>
                <c:pt idx="68">
                  <c:v>0.1026</c:v>
                </c:pt>
                <c:pt idx="69">
                  <c:v>9.2600000000000002E-2</c:v>
                </c:pt>
                <c:pt idx="70">
                  <c:v>8.1299999999999997E-2</c:v>
                </c:pt>
                <c:pt idx="71">
                  <c:v>7.3300000000000004E-2</c:v>
                </c:pt>
                <c:pt idx="72">
                  <c:v>7.0199999999999999E-2</c:v>
                </c:pt>
                <c:pt idx="73">
                  <c:v>6.9599999999999995E-2</c:v>
                </c:pt>
                <c:pt idx="74">
                  <c:v>6.7699999999999996E-2</c:v>
                </c:pt>
              </c:numCache>
            </c:numRef>
          </c:val>
          <c:smooth val="0"/>
        </c:ser>
        <c:ser>
          <c:idx val="1"/>
          <c:order val="1"/>
          <c:tx>
            <c:strRef>
              <c:f>'Fipezap - alta dos imóveis'!$T$2</c:f>
              <c:strCache>
                <c:ptCount val="1"/>
                <c:pt idx="0">
                  <c:v>INCC em 12 meses</c:v>
                </c:pt>
              </c:strCache>
            </c:strRef>
          </c:tx>
          <c:spPr>
            <a:ln w="28575" cap="rnd">
              <a:solidFill>
                <a:schemeClr val="accent2"/>
              </a:solidFill>
              <a:round/>
            </a:ln>
            <a:effectLst/>
          </c:spPr>
          <c:marker>
            <c:symbol val="none"/>
          </c:marker>
          <c:cat>
            <c:strRef>
              <c:f>'Fipezap - alta dos imóveis'!$R$3:$R$78</c:f>
              <c:strCache>
                <c:ptCount val="76"/>
                <c:pt idx="0">
                  <c:v>jan/09</c:v>
                </c:pt>
                <c:pt idx="1">
                  <c:v>fev/09</c:v>
                </c:pt>
                <c:pt idx="2">
                  <c:v>mar/09</c:v>
                </c:pt>
                <c:pt idx="3">
                  <c:v>abr/09</c:v>
                </c:pt>
                <c:pt idx="4">
                  <c:v>mai/09</c:v>
                </c:pt>
                <c:pt idx="5">
                  <c:v>jun/09</c:v>
                </c:pt>
                <c:pt idx="6">
                  <c:v>jul/09</c:v>
                </c:pt>
                <c:pt idx="7">
                  <c:v>ago/09</c:v>
                </c:pt>
                <c:pt idx="8">
                  <c:v>set/09</c:v>
                </c:pt>
                <c:pt idx="9">
                  <c:v>out/09</c:v>
                </c:pt>
                <c:pt idx="10">
                  <c:v>nov/09</c:v>
                </c:pt>
                <c:pt idx="11">
                  <c:v>dez/09</c:v>
                </c:pt>
                <c:pt idx="12">
                  <c:v>jan/10</c:v>
                </c:pt>
                <c:pt idx="13">
                  <c:v>fev/10</c:v>
                </c:pt>
                <c:pt idx="14">
                  <c:v>mar/10</c:v>
                </c:pt>
                <c:pt idx="15">
                  <c:v>abr/10</c:v>
                </c:pt>
                <c:pt idx="16">
                  <c:v>mai/10</c:v>
                </c:pt>
                <c:pt idx="17">
                  <c:v>jun/10</c:v>
                </c:pt>
                <c:pt idx="18">
                  <c:v>jul/10</c:v>
                </c:pt>
                <c:pt idx="19">
                  <c:v>ago/10</c:v>
                </c:pt>
                <c:pt idx="20">
                  <c:v>set/10</c:v>
                </c:pt>
                <c:pt idx="21">
                  <c:v>out/10</c:v>
                </c:pt>
                <c:pt idx="22">
                  <c:v>nov/10</c:v>
                </c:pt>
                <c:pt idx="23">
                  <c:v>dez/10</c:v>
                </c:pt>
                <c:pt idx="24">
                  <c:v>jan/11</c:v>
                </c:pt>
                <c:pt idx="25">
                  <c:v>fev/11</c:v>
                </c:pt>
                <c:pt idx="26">
                  <c:v>mar/11</c:v>
                </c:pt>
                <c:pt idx="27">
                  <c:v>abr/11</c:v>
                </c:pt>
                <c:pt idx="28">
                  <c:v>mai/11</c:v>
                </c:pt>
                <c:pt idx="29">
                  <c:v>jun/11</c:v>
                </c:pt>
                <c:pt idx="30">
                  <c:v>jul/11</c:v>
                </c:pt>
                <c:pt idx="31">
                  <c:v>ago/11</c:v>
                </c:pt>
                <c:pt idx="32">
                  <c:v>set/11</c:v>
                </c:pt>
                <c:pt idx="33">
                  <c:v>out/11</c:v>
                </c:pt>
                <c:pt idx="34">
                  <c:v>nov/11</c:v>
                </c:pt>
                <c:pt idx="35">
                  <c:v>dez/11</c:v>
                </c:pt>
                <c:pt idx="36">
                  <c:v>jan/12</c:v>
                </c:pt>
                <c:pt idx="37">
                  <c:v>fev/12</c:v>
                </c:pt>
                <c:pt idx="38">
                  <c:v>mar/12</c:v>
                </c:pt>
                <c:pt idx="39">
                  <c:v>abr/12</c:v>
                </c:pt>
                <c:pt idx="40">
                  <c:v>mai/12</c:v>
                </c:pt>
                <c:pt idx="41">
                  <c:v>jun/12</c:v>
                </c:pt>
                <c:pt idx="42">
                  <c:v>jul/12</c:v>
                </c:pt>
                <c:pt idx="43">
                  <c:v>ago/12</c:v>
                </c:pt>
                <c:pt idx="44">
                  <c:v>set/12</c:v>
                </c:pt>
                <c:pt idx="45">
                  <c:v>out/12</c:v>
                </c:pt>
                <c:pt idx="46">
                  <c:v>nov/12</c:v>
                </c:pt>
                <c:pt idx="47">
                  <c:v>dez/12</c:v>
                </c:pt>
                <c:pt idx="48">
                  <c:v>jan/13</c:v>
                </c:pt>
                <c:pt idx="49">
                  <c:v>fev/13</c:v>
                </c:pt>
                <c:pt idx="50">
                  <c:v>mar/13</c:v>
                </c:pt>
                <c:pt idx="51">
                  <c:v>abr/13</c:v>
                </c:pt>
                <c:pt idx="52">
                  <c:v>mai/13</c:v>
                </c:pt>
                <c:pt idx="53">
                  <c:v>jun/13</c:v>
                </c:pt>
                <c:pt idx="54">
                  <c:v>jul/13</c:v>
                </c:pt>
                <c:pt idx="55">
                  <c:v>ago/13</c:v>
                </c:pt>
                <c:pt idx="56">
                  <c:v>set/13</c:v>
                </c:pt>
                <c:pt idx="57">
                  <c:v>out/13</c:v>
                </c:pt>
                <c:pt idx="58">
                  <c:v>nov/13</c:v>
                </c:pt>
                <c:pt idx="59">
                  <c:v>dez/13</c:v>
                </c:pt>
                <c:pt idx="60">
                  <c:v>jan/14</c:v>
                </c:pt>
                <c:pt idx="61">
                  <c:v>fev/14</c:v>
                </c:pt>
                <c:pt idx="62">
                  <c:v>mar/14</c:v>
                </c:pt>
                <c:pt idx="63">
                  <c:v>abr/14</c:v>
                </c:pt>
                <c:pt idx="64">
                  <c:v>mai/14</c:v>
                </c:pt>
                <c:pt idx="65">
                  <c:v>jun/14</c:v>
                </c:pt>
                <c:pt idx="66">
                  <c:v>jul/14</c:v>
                </c:pt>
                <c:pt idx="67">
                  <c:v>ago/14</c:v>
                </c:pt>
                <c:pt idx="68">
                  <c:v>set/14</c:v>
                </c:pt>
                <c:pt idx="69">
                  <c:v>out/14</c:v>
                </c:pt>
                <c:pt idx="70">
                  <c:v>nov/14</c:v>
                </c:pt>
                <c:pt idx="71">
                  <c:v>dez/14</c:v>
                </c:pt>
                <c:pt idx="72">
                  <c:v>jan/15</c:v>
                </c:pt>
                <c:pt idx="73">
                  <c:v>fev/15</c:v>
                </c:pt>
                <c:pt idx="74">
                  <c:v>mar/15</c:v>
                </c:pt>
                <c:pt idx="75">
                  <c:v>Fonte: FipeZap e FGV</c:v>
                </c:pt>
              </c:strCache>
            </c:strRef>
          </c:cat>
          <c:val>
            <c:numRef>
              <c:f>'Fipezap - alta dos imóveis'!$T$3:$T$78</c:f>
              <c:numCache>
                <c:formatCode>0.00%</c:formatCode>
                <c:ptCount val="76"/>
                <c:pt idx="0">
                  <c:v>0.11860159862803643</c:v>
                </c:pt>
                <c:pt idx="1">
                  <c:v>0.11804441512603026</c:v>
                </c:pt>
                <c:pt idx="2">
                  <c:v>0.1165967480546517</c:v>
                </c:pt>
                <c:pt idx="3">
                  <c:v>0.10650234073565956</c:v>
                </c:pt>
                <c:pt idx="4">
                  <c:v>9.6520015663096981E-2</c:v>
                </c:pt>
                <c:pt idx="5">
                  <c:v>8.9748719742024807E-2</c:v>
                </c:pt>
                <c:pt idx="6">
                  <c:v>7.6704239384045136E-2</c:v>
                </c:pt>
                <c:pt idx="7">
                  <c:v>6.3969712602447659E-2</c:v>
                </c:pt>
                <c:pt idx="8">
                  <c:v>5.1035508742979019E-2</c:v>
                </c:pt>
                <c:pt idx="9">
                  <c:v>4.2706351665273701E-2</c:v>
                </c:pt>
                <c:pt idx="10">
                  <c:v>3.5359705742058933E-2</c:v>
                </c:pt>
                <c:pt idx="11">
                  <c:v>3.3196267550956726E-2</c:v>
                </c:pt>
                <c:pt idx="12">
                  <c:v>3.247425758062028E-2</c:v>
                </c:pt>
                <c:pt idx="13">
                  <c:v>3.5664400308119237E-2</c:v>
                </c:pt>
                <c:pt idx="14">
                  <c:v>3.6593988380601239E-2</c:v>
                </c:pt>
                <c:pt idx="15">
                  <c:v>4.6985908063614135E-2</c:v>
                </c:pt>
                <c:pt idx="16">
                  <c:v>5.6203070919716325E-2</c:v>
                </c:pt>
                <c:pt idx="17">
                  <c:v>6.0578308021859595E-2</c:v>
                </c:pt>
                <c:pt idx="18">
                  <c:v>6.4685810902977536E-2</c:v>
                </c:pt>
                <c:pt idx="19">
                  <c:v>6.6597275554508339E-2</c:v>
                </c:pt>
                <c:pt idx="20">
                  <c:v>6.8624824152361263E-2</c:v>
                </c:pt>
                <c:pt idx="21">
                  <c:v>6.9265038724993122E-2</c:v>
                </c:pt>
                <c:pt idx="22">
                  <c:v>7.0761112135162563E-2</c:v>
                </c:pt>
                <c:pt idx="23">
                  <c:v>7.1615244042339876E-2</c:v>
                </c:pt>
                <c:pt idx="24">
                  <c:v>7.7717348828595156E-2</c:v>
                </c:pt>
                <c:pt idx="25">
                  <c:v>7.5254362041725198E-2</c:v>
                </c:pt>
                <c:pt idx="26">
                  <c:v>7.4397244176406918E-2</c:v>
                </c:pt>
                <c:pt idx="27">
                  <c:v>7.0984766577037561E-2</c:v>
                </c:pt>
                <c:pt idx="28">
                  <c:v>7.3321306131251651E-2</c:v>
                </c:pt>
                <c:pt idx="29">
                  <c:v>8.5234213271299986E-2</c:v>
                </c:pt>
                <c:pt idx="30">
                  <c:v>7.7504777782573697E-2</c:v>
                </c:pt>
                <c:pt idx="31">
                  <c:v>7.7612056235160543E-2</c:v>
                </c:pt>
                <c:pt idx="32">
                  <c:v>7.7504445684307921E-2</c:v>
                </c:pt>
                <c:pt idx="33">
                  <c:v>7.675177318457882E-2</c:v>
                </c:pt>
                <c:pt idx="34">
                  <c:v>7.7074153954993063E-2</c:v>
                </c:pt>
                <c:pt idx="35">
                  <c:v>8.0830016801304305E-2</c:v>
                </c:pt>
                <c:pt idx="36">
                  <c:v>7.48176515543717E-2</c:v>
                </c:pt>
                <c:pt idx="37">
                  <c:v>7.9955710241216504E-2</c:v>
                </c:pt>
                <c:pt idx="38">
                  <c:v>8.0171098296709653E-2</c:v>
                </c:pt>
                <c:pt idx="39">
                  <c:v>8.1031535296248958E-2</c:v>
                </c:pt>
                <c:pt idx="40">
                  <c:v>7.7715487641966119E-2</c:v>
                </c:pt>
                <c:pt idx="41">
                  <c:v>6.6617970477593547E-2</c:v>
                </c:pt>
                <c:pt idx="42">
                  <c:v>7.0443640193364354E-2</c:v>
                </c:pt>
                <c:pt idx="43">
                  <c:v>7.2788066284380504E-2</c:v>
                </c:pt>
                <c:pt idx="44">
                  <c:v>7.4180880112573178E-2</c:v>
                </c:pt>
                <c:pt idx="45">
                  <c:v>7.5039023416038741E-2</c:v>
                </c:pt>
                <c:pt idx="46">
                  <c:v>7.482450899452453E-2</c:v>
                </c:pt>
                <c:pt idx="47">
                  <c:v>7.0662658731341255E-2</c:v>
                </c:pt>
                <c:pt idx="48">
                  <c:v>7.1197401843283714E-2</c:v>
                </c:pt>
                <c:pt idx="49">
                  <c:v>6.8649207012850599E-2</c:v>
                </c:pt>
                <c:pt idx="50">
                  <c:v>7.1845565558252833E-2</c:v>
                </c:pt>
                <c:pt idx="51">
                  <c:v>7.1738924869210852E-2</c:v>
                </c:pt>
                <c:pt idx="52">
                  <c:v>7.1632548797263995E-2</c:v>
                </c:pt>
                <c:pt idx="53">
                  <c:v>7.5524422011387982E-2</c:v>
                </c:pt>
                <c:pt idx="54">
                  <c:v>8.0008887982249144E-2</c:v>
                </c:pt>
                <c:pt idx="55">
                  <c:v>7.7970528106251269E-2</c:v>
                </c:pt>
                <c:pt idx="56">
                  <c:v>7.8508115642709875E-2</c:v>
                </c:pt>
                <c:pt idx="57">
                  <c:v>8.076801091595831E-2</c:v>
                </c:pt>
                <c:pt idx="58">
                  <c:v>8.1307262493104604E-2</c:v>
                </c:pt>
                <c:pt idx="59">
                  <c:v>8.152281263015082E-2</c:v>
                </c:pt>
                <c:pt idx="60">
                  <c:v>8.08749355459073E-2</c:v>
                </c:pt>
                <c:pt idx="61">
                  <c:v>8.3344893173086465E-2</c:v>
                </c:pt>
                <c:pt idx="62">
                  <c:v>8.0437307475703212E-2</c:v>
                </c:pt>
                <c:pt idx="63">
                  <c:v>7.807217108122888E-2</c:v>
                </c:pt>
                <c:pt idx="64">
                  <c:v>7.957038533526295E-2</c:v>
                </c:pt>
                <c:pt idx="65">
                  <c:v>7.745875621969267E-2</c:v>
                </c:pt>
                <c:pt idx="66">
                  <c:v>7.2239232833161138E-2</c:v>
                </c:pt>
                <c:pt idx="67">
                  <c:v>7.5120448924572258E-2</c:v>
                </c:pt>
                <c:pt idx="68">
                  <c:v>7.2655313810897626E-2</c:v>
                </c:pt>
                <c:pt idx="69">
                  <c:v>6.9664738406466142E-2</c:v>
                </c:pt>
                <c:pt idx="70">
                  <c:v>6.8704536666424953E-2</c:v>
                </c:pt>
                <c:pt idx="71">
                  <c:v>6.96630160715066E-2</c:v>
                </c:pt>
                <c:pt idx="72">
                  <c:v>6.9449297187176739E-2</c:v>
                </c:pt>
                <c:pt idx="73">
                  <c:v>6.9699999999999998E-2</c:v>
                </c:pt>
                <c:pt idx="74">
                  <c:v>7.3099999999999998E-2</c:v>
                </c:pt>
              </c:numCache>
            </c:numRef>
          </c:val>
          <c:smooth val="0"/>
        </c:ser>
        <c:dLbls>
          <c:showLegendKey val="0"/>
          <c:showVal val="0"/>
          <c:showCatName val="0"/>
          <c:showSerName val="0"/>
          <c:showPercent val="0"/>
          <c:showBubbleSize val="0"/>
        </c:dLbls>
        <c:smooth val="0"/>
        <c:axId val="391793152"/>
        <c:axId val="391790016"/>
      </c:lineChart>
      <c:catAx>
        <c:axId val="391793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391790016"/>
        <c:crosses val="autoZero"/>
        <c:auto val="1"/>
        <c:lblAlgn val="ctr"/>
        <c:lblOffset val="100"/>
        <c:noMultiLvlLbl val="0"/>
      </c:catAx>
      <c:valAx>
        <c:axId val="39179001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39179315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0</xdr:colOff>
      <xdr:row>15</xdr:row>
      <xdr:rowOff>0</xdr:rowOff>
    </xdr:from>
    <xdr:to>
      <xdr:col>2</xdr:col>
      <xdr:colOff>714375</xdr:colOff>
      <xdr:row>15</xdr:row>
      <xdr:rowOff>180975</xdr:rowOff>
    </xdr:to>
    <xdr:sp macro="" textlink="">
      <xdr:nvSpPr>
        <xdr:cNvPr id="5" name="Seta para a direita 4"/>
        <xdr:cNvSpPr/>
      </xdr:nvSpPr>
      <xdr:spPr>
        <a:xfrm>
          <a:off x="3867150" y="4038600"/>
          <a:ext cx="714375" cy="180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xdr:col>
      <xdr:colOff>0</xdr:colOff>
      <xdr:row>16</xdr:row>
      <xdr:rowOff>85725</xdr:rowOff>
    </xdr:from>
    <xdr:to>
      <xdr:col>2</xdr:col>
      <xdr:colOff>714375</xdr:colOff>
      <xdr:row>16</xdr:row>
      <xdr:rowOff>266700</xdr:rowOff>
    </xdr:to>
    <xdr:sp macro="" textlink="">
      <xdr:nvSpPr>
        <xdr:cNvPr id="6" name="Seta para a direita 5"/>
        <xdr:cNvSpPr/>
      </xdr:nvSpPr>
      <xdr:spPr>
        <a:xfrm>
          <a:off x="3867150" y="4505325"/>
          <a:ext cx="714375" cy="180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xdr:col>
      <xdr:colOff>9525</xdr:colOff>
      <xdr:row>18</xdr:row>
      <xdr:rowOff>104775</xdr:rowOff>
    </xdr:from>
    <xdr:to>
      <xdr:col>2</xdr:col>
      <xdr:colOff>723900</xdr:colOff>
      <xdr:row>18</xdr:row>
      <xdr:rowOff>285750</xdr:rowOff>
    </xdr:to>
    <xdr:sp macro="" textlink="">
      <xdr:nvSpPr>
        <xdr:cNvPr id="7" name="Seta para a direita 6"/>
        <xdr:cNvSpPr/>
      </xdr:nvSpPr>
      <xdr:spPr>
        <a:xfrm>
          <a:off x="3876675" y="5095875"/>
          <a:ext cx="714375" cy="180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xdr:col>
      <xdr:colOff>0</xdr:colOff>
      <xdr:row>28</xdr:row>
      <xdr:rowOff>123825</xdr:rowOff>
    </xdr:from>
    <xdr:to>
      <xdr:col>2</xdr:col>
      <xdr:colOff>704850</xdr:colOff>
      <xdr:row>28</xdr:row>
      <xdr:rowOff>304800</xdr:rowOff>
    </xdr:to>
    <xdr:sp macro="" textlink="">
      <xdr:nvSpPr>
        <xdr:cNvPr id="8" name="Seta para a direita 7"/>
        <xdr:cNvSpPr/>
      </xdr:nvSpPr>
      <xdr:spPr>
        <a:xfrm>
          <a:off x="3781425" y="7362825"/>
          <a:ext cx="704850" cy="180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xdr:col>
      <xdr:colOff>0</xdr:colOff>
      <xdr:row>29</xdr:row>
      <xdr:rowOff>200025</xdr:rowOff>
    </xdr:from>
    <xdr:to>
      <xdr:col>2</xdr:col>
      <xdr:colOff>704850</xdr:colOff>
      <xdr:row>29</xdr:row>
      <xdr:rowOff>381000</xdr:rowOff>
    </xdr:to>
    <xdr:sp macro="" textlink="">
      <xdr:nvSpPr>
        <xdr:cNvPr id="9" name="Seta para a direita 8"/>
        <xdr:cNvSpPr/>
      </xdr:nvSpPr>
      <xdr:spPr>
        <a:xfrm>
          <a:off x="3781425" y="10258425"/>
          <a:ext cx="704850" cy="180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xdr:col>
      <xdr:colOff>0</xdr:colOff>
      <xdr:row>33</xdr:row>
      <xdr:rowOff>266700</xdr:rowOff>
    </xdr:from>
    <xdr:to>
      <xdr:col>2</xdr:col>
      <xdr:colOff>704850</xdr:colOff>
      <xdr:row>33</xdr:row>
      <xdr:rowOff>447675</xdr:rowOff>
    </xdr:to>
    <xdr:sp macro="" textlink="">
      <xdr:nvSpPr>
        <xdr:cNvPr id="10" name="Seta para a direita 9"/>
        <xdr:cNvSpPr/>
      </xdr:nvSpPr>
      <xdr:spPr>
        <a:xfrm>
          <a:off x="3781425" y="8839200"/>
          <a:ext cx="704850" cy="180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xdr:col>
      <xdr:colOff>0</xdr:colOff>
      <xdr:row>40</xdr:row>
      <xdr:rowOff>285750</xdr:rowOff>
    </xdr:from>
    <xdr:to>
      <xdr:col>2</xdr:col>
      <xdr:colOff>704850</xdr:colOff>
      <xdr:row>40</xdr:row>
      <xdr:rowOff>466725</xdr:rowOff>
    </xdr:to>
    <xdr:sp macro="" textlink="">
      <xdr:nvSpPr>
        <xdr:cNvPr id="11" name="Seta para a direita 10"/>
        <xdr:cNvSpPr/>
      </xdr:nvSpPr>
      <xdr:spPr>
        <a:xfrm>
          <a:off x="3781425" y="10763250"/>
          <a:ext cx="704850" cy="180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xdr:col>
      <xdr:colOff>0</xdr:colOff>
      <xdr:row>21</xdr:row>
      <xdr:rowOff>219075</xdr:rowOff>
    </xdr:from>
    <xdr:to>
      <xdr:col>2</xdr:col>
      <xdr:colOff>704850</xdr:colOff>
      <xdr:row>21</xdr:row>
      <xdr:rowOff>400050</xdr:rowOff>
    </xdr:to>
    <xdr:sp macro="" textlink="">
      <xdr:nvSpPr>
        <xdr:cNvPr id="12" name="Seta para a direita 11"/>
        <xdr:cNvSpPr/>
      </xdr:nvSpPr>
      <xdr:spPr>
        <a:xfrm>
          <a:off x="3781425" y="7324725"/>
          <a:ext cx="704850" cy="180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xdr:col>
      <xdr:colOff>9525</xdr:colOff>
      <xdr:row>7</xdr:row>
      <xdr:rowOff>0</xdr:rowOff>
    </xdr:from>
    <xdr:to>
      <xdr:col>3</xdr:col>
      <xdr:colOff>0</xdr:colOff>
      <xdr:row>7</xdr:row>
      <xdr:rowOff>180975</xdr:rowOff>
    </xdr:to>
    <xdr:sp macro="" textlink="">
      <xdr:nvSpPr>
        <xdr:cNvPr id="14" name="Seta para a direita 13"/>
        <xdr:cNvSpPr/>
      </xdr:nvSpPr>
      <xdr:spPr>
        <a:xfrm>
          <a:off x="3790950" y="1819275"/>
          <a:ext cx="704850" cy="180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xdr:col>
      <xdr:colOff>0</xdr:colOff>
      <xdr:row>12</xdr:row>
      <xdr:rowOff>476250</xdr:rowOff>
    </xdr:from>
    <xdr:to>
      <xdr:col>3</xdr:col>
      <xdr:colOff>0</xdr:colOff>
      <xdr:row>12</xdr:row>
      <xdr:rowOff>657225</xdr:rowOff>
    </xdr:to>
    <xdr:sp macro="" textlink="">
      <xdr:nvSpPr>
        <xdr:cNvPr id="17" name="Seta para a direita 16"/>
        <xdr:cNvSpPr/>
      </xdr:nvSpPr>
      <xdr:spPr>
        <a:xfrm>
          <a:off x="3781425" y="3771900"/>
          <a:ext cx="714375" cy="180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xdr:col>
      <xdr:colOff>0</xdr:colOff>
      <xdr:row>24</xdr:row>
      <xdr:rowOff>0</xdr:rowOff>
    </xdr:from>
    <xdr:to>
      <xdr:col>2</xdr:col>
      <xdr:colOff>704850</xdr:colOff>
      <xdr:row>24</xdr:row>
      <xdr:rowOff>180975</xdr:rowOff>
    </xdr:to>
    <xdr:sp macro="" textlink="">
      <xdr:nvSpPr>
        <xdr:cNvPr id="18" name="Seta para a direita 17"/>
        <xdr:cNvSpPr/>
      </xdr:nvSpPr>
      <xdr:spPr>
        <a:xfrm>
          <a:off x="3781425" y="8077200"/>
          <a:ext cx="704850" cy="180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xdr:col>
      <xdr:colOff>0</xdr:colOff>
      <xdr:row>34</xdr:row>
      <xdr:rowOff>314325</xdr:rowOff>
    </xdr:from>
    <xdr:to>
      <xdr:col>2</xdr:col>
      <xdr:colOff>704850</xdr:colOff>
      <xdr:row>34</xdr:row>
      <xdr:rowOff>495300</xdr:rowOff>
    </xdr:to>
    <xdr:sp macro="" textlink="">
      <xdr:nvSpPr>
        <xdr:cNvPr id="19" name="Seta para a direita 18"/>
        <xdr:cNvSpPr/>
      </xdr:nvSpPr>
      <xdr:spPr>
        <a:xfrm>
          <a:off x="3781425" y="12096750"/>
          <a:ext cx="704850" cy="180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28575</xdr:colOff>
      <xdr:row>1</xdr:row>
      <xdr:rowOff>9526</xdr:rowOff>
    </xdr:from>
    <xdr:to>
      <xdr:col>14</xdr:col>
      <xdr:colOff>9525</xdr:colOff>
      <xdr:row>19</xdr:row>
      <xdr:rowOff>171450</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tabSelected="1" zoomScaleNormal="100" workbookViewId="0">
      <selection activeCell="H41" sqref="H41"/>
    </sheetView>
  </sheetViews>
  <sheetFormatPr defaultRowHeight="15" x14ac:dyDescent="0.25"/>
  <cols>
    <col min="1" max="1" width="44" customWidth="1"/>
    <col min="2" max="2" width="12.7109375" bestFit="1" customWidth="1"/>
    <col min="3" max="3" width="10.7109375" customWidth="1"/>
    <col min="4" max="4" width="66.42578125" customWidth="1"/>
    <col min="8" max="8" width="15.140625" customWidth="1"/>
    <col min="9" max="9" width="11.42578125" bestFit="1" customWidth="1"/>
  </cols>
  <sheetData>
    <row r="1" spans="1:9" ht="28.5" x14ac:dyDescent="0.45">
      <c r="A1" s="38" t="s">
        <v>30</v>
      </c>
      <c r="B1" s="38"/>
      <c r="C1" s="38"/>
      <c r="D1" s="38"/>
      <c r="E1" s="30" t="s">
        <v>81</v>
      </c>
      <c r="F1" s="31"/>
      <c r="G1" s="31"/>
      <c r="H1" s="31"/>
      <c r="I1" s="32"/>
    </row>
    <row r="2" spans="1:9" ht="23.25" x14ac:dyDescent="0.35">
      <c r="A2" s="37" t="s">
        <v>31</v>
      </c>
      <c r="B2" s="37"/>
      <c r="C2" s="37"/>
      <c r="D2" s="37"/>
      <c r="E2" s="25" t="s">
        <v>79</v>
      </c>
      <c r="F2" s="20"/>
      <c r="G2" s="20"/>
      <c r="H2" s="20"/>
      <c r="I2" s="26">
        <f>B25</f>
        <v>0.12117458166666668</v>
      </c>
    </row>
    <row r="3" spans="1:9" ht="24" thickBot="1" x14ac:dyDescent="0.4">
      <c r="E3" s="33" t="s">
        <v>33</v>
      </c>
      <c r="F3" s="34"/>
      <c r="G3" s="34"/>
      <c r="H3" s="34"/>
      <c r="I3" s="27">
        <f>B37</f>
        <v>8.2527479749999966E-2</v>
      </c>
    </row>
    <row r="4" spans="1:9" ht="23.25" x14ac:dyDescent="0.35">
      <c r="A4" s="39" t="s">
        <v>70</v>
      </c>
      <c r="B4" s="39"/>
      <c r="E4" s="47" t="s">
        <v>80</v>
      </c>
      <c r="F4" s="47"/>
      <c r="G4" s="47"/>
      <c r="H4" s="47"/>
      <c r="I4" s="47"/>
    </row>
    <row r="5" spans="1:9" ht="15" customHeight="1" x14ac:dyDescent="0.25">
      <c r="A5" s="36" t="s">
        <v>32</v>
      </c>
      <c r="B5" s="36"/>
      <c r="E5" s="48"/>
      <c r="F5" s="48"/>
      <c r="G5" s="48"/>
      <c r="H5" s="48"/>
      <c r="I5" s="48"/>
    </row>
    <row r="6" spans="1:9" ht="15" customHeight="1" x14ac:dyDescent="0.25">
      <c r="A6" s="6" t="s">
        <v>94</v>
      </c>
      <c r="B6" s="7">
        <v>400000</v>
      </c>
      <c r="E6" s="48"/>
      <c r="F6" s="48"/>
      <c r="G6" s="48"/>
      <c r="H6" s="48"/>
      <c r="I6" s="48"/>
    </row>
    <row r="7" spans="1:9" ht="15" customHeight="1" x14ac:dyDescent="0.25">
      <c r="A7" s="6" t="s">
        <v>0</v>
      </c>
      <c r="B7" s="7">
        <v>250000</v>
      </c>
      <c r="E7" s="48"/>
      <c r="F7" s="48"/>
      <c r="G7" s="48"/>
      <c r="H7" s="48"/>
      <c r="I7" s="48"/>
    </row>
    <row r="8" spans="1:9" ht="15" customHeight="1" x14ac:dyDescent="0.25">
      <c r="A8" s="6" t="s">
        <v>1</v>
      </c>
      <c r="B8" s="7">
        <v>100000</v>
      </c>
      <c r="D8" t="s">
        <v>74</v>
      </c>
      <c r="E8" s="48"/>
      <c r="F8" s="48"/>
      <c r="G8" s="48"/>
      <c r="H8" s="48"/>
      <c r="I8" s="48"/>
    </row>
    <row r="9" spans="1:9" ht="15" customHeight="1" x14ac:dyDescent="0.25">
      <c r="A9" s="23" t="s">
        <v>77</v>
      </c>
      <c r="B9" s="24">
        <f>B6+B7+B8</f>
        <v>750000</v>
      </c>
      <c r="E9" s="48"/>
      <c r="F9" s="48"/>
      <c r="G9" s="48"/>
      <c r="H9" s="48"/>
      <c r="I9" s="48"/>
    </row>
    <row r="10" spans="1:9" ht="15" customHeight="1" x14ac:dyDescent="0.25">
      <c r="E10" s="48"/>
      <c r="F10" s="48"/>
      <c r="G10" s="48"/>
      <c r="H10" s="48"/>
      <c r="I10" s="48"/>
    </row>
    <row r="11" spans="1:9" ht="22.5" x14ac:dyDescent="0.35">
      <c r="A11" s="40" t="s">
        <v>72</v>
      </c>
      <c r="B11" s="40"/>
    </row>
    <row r="12" spans="1:9" ht="33" customHeight="1" x14ac:dyDescent="0.25">
      <c r="A12" s="28" t="s">
        <v>65</v>
      </c>
      <c r="B12" s="28"/>
    </row>
    <row r="13" spans="1:9" ht="90" x14ac:dyDescent="0.25">
      <c r="A13" s="18" t="s">
        <v>83</v>
      </c>
      <c r="B13" s="52">
        <v>0.14000000000000001</v>
      </c>
      <c r="D13" s="3" t="s">
        <v>84</v>
      </c>
    </row>
    <row r="15" spans="1:9" ht="27.75" customHeight="1" x14ac:dyDescent="0.25">
      <c r="A15" s="49" t="s">
        <v>3</v>
      </c>
      <c r="B15" s="50"/>
    </row>
    <row r="16" spans="1:9" ht="30" x14ac:dyDescent="0.25">
      <c r="A16" s="10" t="s">
        <v>2</v>
      </c>
      <c r="B16" s="4">
        <v>9.4500000000000001E-2</v>
      </c>
      <c r="D16" s="3" t="s">
        <v>66</v>
      </c>
    </row>
    <row r="17" spans="1:8" ht="30" x14ac:dyDescent="0.25">
      <c r="A17" s="10" t="s">
        <v>4</v>
      </c>
      <c r="B17" s="51">
        <v>1.4999999999999999E-2</v>
      </c>
      <c r="D17" s="3" t="s">
        <v>95</v>
      </c>
    </row>
    <row r="18" spans="1:8" x14ac:dyDescent="0.25">
      <c r="A18" s="10" t="s">
        <v>2</v>
      </c>
      <c r="B18" s="5">
        <f>((1+B16)*(1+B17))-1</f>
        <v>0.1109175</v>
      </c>
    </row>
    <row r="19" spans="1:8" ht="46.5" customHeight="1" x14ac:dyDescent="0.25">
      <c r="A19" s="10" t="s">
        <v>67</v>
      </c>
      <c r="B19" s="53">
        <f>B18*1.094</f>
        <v>0.12134374500000002</v>
      </c>
      <c r="D19" s="3" t="s">
        <v>96</v>
      </c>
    </row>
    <row r="21" spans="1:8" ht="29.25" customHeight="1" x14ac:dyDescent="0.25">
      <c r="A21" s="28" t="s">
        <v>68</v>
      </c>
      <c r="B21" s="28"/>
    </row>
    <row r="22" spans="1:8" ht="48" customHeight="1" x14ac:dyDescent="0.25">
      <c r="A22" s="10" t="s">
        <v>6</v>
      </c>
      <c r="B22" s="54">
        <f>((1+3%)*(1+B17))-1</f>
        <v>4.544999999999999E-2</v>
      </c>
      <c r="D22" s="3" t="s">
        <v>73</v>
      </c>
    </row>
    <row r="24" spans="1:8" x14ac:dyDescent="0.25">
      <c r="A24" s="29" t="s">
        <v>5</v>
      </c>
      <c r="B24" s="29"/>
    </row>
    <row r="25" spans="1:8" ht="60" x14ac:dyDescent="0.25">
      <c r="A25" s="6" t="s">
        <v>78</v>
      </c>
      <c r="B25" s="21">
        <f>((B13*B6)+(B19*B7)+(B22*B8))/B9</f>
        <v>0.12117458166666668</v>
      </c>
      <c r="D25" s="3" t="s">
        <v>85</v>
      </c>
    </row>
    <row r="26" spans="1:8" x14ac:dyDescent="0.25">
      <c r="A26" s="19"/>
    </row>
    <row r="27" spans="1:8" ht="21" x14ac:dyDescent="0.35">
      <c r="A27" s="41" t="s">
        <v>71</v>
      </c>
      <c r="B27" s="41"/>
    </row>
    <row r="28" spans="1:8" x14ac:dyDescent="0.25">
      <c r="A28" s="35" t="s">
        <v>58</v>
      </c>
      <c r="B28" s="35"/>
    </row>
    <row r="29" spans="1:8" ht="30" x14ac:dyDescent="0.25">
      <c r="A29" s="10" t="s">
        <v>34</v>
      </c>
      <c r="B29" s="5">
        <v>4.9000000000000002E-2</v>
      </c>
      <c r="D29" s="3" t="s">
        <v>35</v>
      </c>
    </row>
    <row r="30" spans="1:8" ht="44.25" customHeight="1" x14ac:dyDescent="0.25">
      <c r="A30" s="10" t="s">
        <v>56</v>
      </c>
      <c r="B30" s="4">
        <v>0.27500000000000002</v>
      </c>
      <c r="D30" s="3" t="s">
        <v>87</v>
      </c>
      <c r="H30" s="56"/>
    </row>
    <row r="31" spans="1:8" x14ac:dyDescent="0.25">
      <c r="A31" s="17" t="s">
        <v>59</v>
      </c>
      <c r="B31" s="5">
        <f>B29*(1-B30)</f>
        <v>3.5525000000000001E-2</v>
      </c>
      <c r="D31" s="3"/>
    </row>
    <row r="33" spans="1:8" x14ac:dyDescent="0.25">
      <c r="A33" s="29" t="s">
        <v>60</v>
      </c>
      <c r="B33" s="29"/>
    </row>
    <row r="34" spans="1:8" ht="76.5" customHeight="1" x14ac:dyDescent="0.25">
      <c r="A34" s="10" t="s">
        <v>61</v>
      </c>
      <c r="B34" s="5">
        <v>5.3400000000000003E-2</v>
      </c>
      <c r="D34" s="57" t="s">
        <v>86</v>
      </c>
    </row>
    <row r="35" spans="1:8" ht="60" x14ac:dyDescent="0.25">
      <c r="A35" s="10" t="s">
        <v>75</v>
      </c>
      <c r="B35" s="5">
        <v>0.15</v>
      </c>
      <c r="D35" s="58" t="s">
        <v>88</v>
      </c>
    </row>
    <row r="36" spans="1:8" x14ac:dyDescent="0.25">
      <c r="A36" s="10" t="s">
        <v>76</v>
      </c>
      <c r="B36" s="5">
        <f>B34*(1-B35)</f>
        <v>4.539E-2</v>
      </c>
    </row>
    <row r="37" spans="1:8" x14ac:dyDescent="0.25">
      <c r="A37" s="17" t="s">
        <v>62</v>
      </c>
      <c r="B37" s="22">
        <f>((1+B31)*(1+B36))-1</f>
        <v>8.2527479749999966E-2</v>
      </c>
    </row>
    <row r="38" spans="1:8" x14ac:dyDescent="0.25">
      <c r="B38" s="9"/>
    </row>
    <row r="39" spans="1:8" x14ac:dyDescent="0.25">
      <c r="A39" s="28" t="s">
        <v>63</v>
      </c>
      <c r="B39" s="28"/>
      <c r="D39" s="3"/>
    </row>
    <row r="40" spans="1:8" ht="30" x14ac:dyDescent="0.25">
      <c r="A40" s="18" t="s">
        <v>69</v>
      </c>
      <c r="B40" s="16">
        <f>((1+B25)/(1+B31))-1</f>
        <v>8.2711264012618413E-2</v>
      </c>
    </row>
    <row r="41" spans="1:8" ht="148.5" customHeight="1" x14ac:dyDescent="0.25">
      <c r="A41" s="18" t="s">
        <v>64</v>
      </c>
      <c r="B41" s="5">
        <f>B40+0.02</f>
        <v>0.10271126401261842</v>
      </c>
      <c r="D41" s="59" t="s">
        <v>89</v>
      </c>
    </row>
    <row r="43" spans="1:8" ht="30.75" customHeight="1" x14ac:dyDescent="0.25">
      <c r="A43" s="55" t="s">
        <v>82</v>
      </c>
      <c r="B43" s="55"/>
      <c r="C43" s="55"/>
      <c r="D43" s="55"/>
      <c r="E43" s="55"/>
      <c r="F43" s="55"/>
      <c r="G43" s="55"/>
      <c r="H43" s="55"/>
    </row>
  </sheetData>
  <mergeCells count="17">
    <mergeCell ref="E4:I10"/>
    <mergeCell ref="A43:H43"/>
    <mergeCell ref="A39:B39"/>
    <mergeCell ref="A24:B24"/>
    <mergeCell ref="E1:I1"/>
    <mergeCell ref="E3:H3"/>
    <mergeCell ref="A28:B28"/>
    <mergeCell ref="A33:B33"/>
    <mergeCell ref="A5:B5"/>
    <mergeCell ref="A2:D2"/>
    <mergeCell ref="A1:D1"/>
    <mergeCell ref="A12:B12"/>
    <mergeCell ref="A15:B15"/>
    <mergeCell ref="A21:B21"/>
    <mergeCell ref="A4:B4"/>
    <mergeCell ref="A11:B11"/>
    <mergeCell ref="A27:B27"/>
  </mergeCells>
  <pageMargins left="0.511811024" right="0.511811024" top="0.78740157499999996" bottom="0.78740157499999996" header="0.31496062000000002" footer="0.31496062000000002"/>
  <pageSetup paperSize="0" orientation="portrait" horizontalDpi="0" verticalDpi="0" copie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8"/>
  <sheetViews>
    <sheetView workbookViewId="0">
      <selection activeCell="P1" sqref="P1:P2"/>
    </sheetView>
  </sheetViews>
  <sheetFormatPr defaultRowHeight="15" x14ac:dyDescent="0.25"/>
  <cols>
    <col min="1" max="1" width="23" customWidth="1"/>
    <col min="2" max="2" width="32.5703125" customWidth="1"/>
    <col min="14" max="14" width="18.7109375" customWidth="1"/>
  </cols>
  <sheetData>
    <row r="1" spans="1:20" ht="49.5" customHeight="1" x14ac:dyDescent="0.4">
      <c r="A1" s="42" t="s">
        <v>11</v>
      </c>
      <c r="B1" s="42"/>
      <c r="E1" s="42" t="s">
        <v>93</v>
      </c>
      <c r="F1" s="42"/>
      <c r="G1" s="42"/>
      <c r="H1" s="42"/>
      <c r="I1" s="42"/>
      <c r="J1" s="42"/>
      <c r="K1" s="42"/>
      <c r="L1" s="42"/>
      <c r="M1" s="42"/>
      <c r="N1" s="42"/>
    </row>
    <row r="2" spans="1:20" x14ac:dyDescent="0.25">
      <c r="A2" s="1" t="s">
        <v>9</v>
      </c>
      <c r="B2" s="1" t="s">
        <v>10</v>
      </c>
      <c r="S2" t="s">
        <v>90</v>
      </c>
      <c r="T2" t="s">
        <v>91</v>
      </c>
    </row>
    <row r="3" spans="1:20" x14ac:dyDescent="0.25">
      <c r="A3" s="1" t="s">
        <v>21</v>
      </c>
      <c r="B3" s="2">
        <v>0.123</v>
      </c>
      <c r="R3" s="60">
        <v>39814</v>
      </c>
      <c r="S3" s="61">
        <v>0.18679999999999999</v>
      </c>
      <c r="T3" s="62">
        <v>0.11860159862803643</v>
      </c>
    </row>
    <row r="4" spans="1:20" x14ac:dyDescent="0.25">
      <c r="A4" s="1" t="s">
        <v>29</v>
      </c>
      <c r="B4" s="2">
        <v>0.1082</v>
      </c>
      <c r="R4" s="63">
        <v>39845</v>
      </c>
      <c r="S4" s="64">
        <v>0.19359999999999999</v>
      </c>
      <c r="T4" s="65">
        <v>0.11804441512603026</v>
      </c>
    </row>
    <row r="5" spans="1:20" x14ac:dyDescent="0.25">
      <c r="A5" s="1" t="s">
        <v>27</v>
      </c>
      <c r="B5" s="2">
        <v>8.0199999999999994E-2</v>
      </c>
      <c r="R5" s="60">
        <v>39873</v>
      </c>
      <c r="S5" s="61">
        <v>0.191</v>
      </c>
      <c r="T5" s="62">
        <v>0.1165967480546517</v>
      </c>
    </row>
    <row r="6" spans="1:20" x14ac:dyDescent="0.25">
      <c r="A6" s="1" t="s">
        <v>13</v>
      </c>
      <c r="B6" s="2">
        <v>7.8899999999999998E-2</v>
      </c>
      <c r="R6" s="63">
        <v>39904</v>
      </c>
      <c r="S6" s="64">
        <v>0.1918</v>
      </c>
      <c r="T6" s="65">
        <v>0.10650234073565956</v>
      </c>
    </row>
    <row r="7" spans="1:20" x14ac:dyDescent="0.25">
      <c r="A7" s="1" t="s">
        <v>24</v>
      </c>
      <c r="B7" s="2">
        <v>6.83E-2</v>
      </c>
      <c r="R7" s="60">
        <v>39934</v>
      </c>
      <c r="S7" s="61">
        <v>0.19389999999999999</v>
      </c>
      <c r="T7" s="62">
        <v>9.6520015663096981E-2</v>
      </c>
    </row>
    <row r="8" spans="1:20" x14ac:dyDescent="0.25">
      <c r="A8" s="1" t="s">
        <v>8</v>
      </c>
      <c r="B8" s="2">
        <v>6.7699999999999996E-2</v>
      </c>
      <c r="R8" s="63">
        <v>39965</v>
      </c>
      <c r="S8" s="64">
        <v>0.19839999999999999</v>
      </c>
      <c r="T8" s="65">
        <v>8.9748719742024807E-2</v>
      </c>
    </row>
    <row r="9" spans="1:20" x14ac:dyDescent="0.25">
      <c r="A9" s="1" t="s">
        <v>22</v>
      </c>
      <c r="B9" s="2">
        <v>6.6199999999999995E-2</v>
      </c>
      <c r="R9" s="60">
        <v>39995</v>
      </c>
      <c r="S9" s="61">
        <v>0.20150000000000001</v>
      </c>
      <c r="T9" s="62">
        <v>7.6704239384045136E-2</v>
      </c>
    </row>
    <row r="10" spans="1:20" x14ac:dyDescent="0.25">
      <c r="A10" s="1" t="s">
        <v>16</v>
      </c>
      <c r="B10" s="2">
        <v>6.1400000000000003E-2</v>
      </c>
      <c r="R10" s="63">
        <v>40026</v>
      </c>
      <c r="S10" s="64">
        <v>0.20669999999999999</v>
      </c>
      <c r="T10" s="65">
        <v>6.3969712602447659E-2</v>
      </c>
    </row>
    <row r="11" spans="1:20" x14ac:dyDescent="0.25">
      <c r="A11" s="1" t="s">
        <v>23</v>
      </c>
      <c r="B11" s="2">
        <v>5.91E-2</v>
      </c>
      <c r="R11" s="60">
        <v>40057</v>
      </c>
      <c r="S11" s="61">
        <v>0.21049999999999999</v>
      </c>
      <c r="T11" s="62">
        <v>5.1035508742979019E-2</v>
      </c>
    </row>
    <row r="12" spans="1:20" x14ac:dyDescent="0.25">
      <c r="A12" s="1" t="s">
        <v>15</v>
      </c>
      <c r="B12" s="2">
        <v>5.3499999999999999E-2</v>
      </c>
      <c r="R12" s="63">
        <v>40087</v>
      </c>
      <c r="S12" s="64">
        <v>0.21460000000000001</v>
      </c>
      <c r="T12" s="65">
        <v>4.2706351665273701E-2</v>
      </c>
    </row>
    <row r="13" spans="1:20" x14ac:dyDescent="0.25">
      <c r="A13" s="1" t="s">
        <v>18</v>
      </c>
      <c r="B13" s="2">
        <v>4.8300000000000003E-2</v>
      </c>
      <c r="R13" s="60">
        <v>40118</v>
      </c>
      <c r="S13" s="61">
        <v>0.2167</v>
      </c>
      <c r="T13" s="62">
        <v>3.5359705742058933E-2</v>
      </c>
    </row>
    <row r="14" spans="1:20" x14ac:dyDescent="0.25">
      <c r="A14" s="1" t="s">
        <v>25</v>
      </c>
      <c r="B14" s="2">
        <v>4.7899999999999998E-2</v>
      </c>
      <c r="R14" s="63">
        <v>40148</v>
      </c>
      <c r="S14" s="64">
        <v>0.21579999999999999</v>
      </c>
      <c r="T14" s="65">
        <v>3.3196267550956726E-2</v>
      </c>
    </row>
    <row r="15" spans="1:20" x14ac:dyDescent="0.25">
      <c r="A15" s="1" t="s">
        <v>12</v>
      </c>
      <c r="B15" s="2">
        <v>4.7300000000000002E-2</v>
      </c>
      <c r="R15" s="60">
        <v>40179</v>
      </c>
      <c r="S15" s="61">
        <v>0.21809999999999999</v>
      </c>
      <c r="T15" s="62">
        <v>3.247425758062028E-2</v>
      </c>
    </row>
    <row r="16" spans="1:20" x14ac:dyDescent="0.25">
      <c r="A16" s="1" t="s">
        <v>7</v>
      </c>
      <c r="B16" s="2">
        <v>4.6600000000000003E-2</v>
      </c>
      <c r="R16" s="63">
        <v>40210</v>
      </c>
      <c r="S16" s="64">
        <v>0.22020000000000001</v>
      </c>
      <c r="T16" s="65">
        <v>3.5664400308119237E-2</v>
      </c>
    </row>
    <row r="17" spans="1:20" x14ac:dyDescent="0.25">
      <c r="A17" s="1" t="s">
        <v>17</v>
      </c>
      <c r="B17" s="2">
        <v>4.1099999999999998E-2</v>
      </c>
      <c r="R17" s="60">
        <v>40238</v>
      </c>
      <c r="S17" s="61">
        <v>0.22600000000000001</v>
      </c>
      <c r="T17" s="62">
        <v>3.6593988380601239E-2</v>
      </c>
    </row>
    <row r="18" spans="1:20" x14ac:dyDescent="0.25">
      <c r="A18" s="1" t="s">
        <v>26</v>
      </c>
      <c r="B18" s="2">
        <v>4.0500000000000001E-2</v>
      </c>
      <c r="R18" s="63">
        <v>40269</v>
      </c>
      <c r="S18" s="64">
        <v>0.22409999999999999</v>
      </c>
      <c r="T18" s="65">
        <v>4.6985908063614135E-2</v>
      </c>
    </row>
    <row r="19" spans="1:20" x14ac:dyDescent="0.25">
      <c r="A19" s="1" t="s">
        <v>28</v>
      </c>
      <c r="B19" s="2">
        <v>3.1699999999999999E-2</v>
      </c>
      <c r="R19" s="60">
        <v>40299</v>
      </c>
      <c r="S19" s="61">
        <v>0.21829999999999999</v>
      </c>
      <c r="T19" s="62">
        <v>5.6203070919716325E-2</v>
      </c>
    </row>
    <row r="20" spans="1:20" x14ac:dyDescent="0.25">
      <c r="A20" s="1" t="s">
        <v>20</v>
      </c>
      <c r="B20" s="2">
        <v>2.8500000000000001E-2</v>
      </c>
      <c r="R20" s="63">
        <v>40330</v>
      </c>
      <c r="S20" s="64">
        <v>0.2117</v>
      </c>
      <c r="T20" s="65">
        <v>6.0578308021859595E-2</v>
      </c>
    </row>
    <row r="21" spans="1:20" x14ac:dyDescent="0.25">
      <c r="A21" s="1" t="s">
        <v>19</v>
      </c>
      <c r="B21" s="2">
        <v>1.4E-3</v>
      </c>
      <c r="R21" s="60">
        <v>40360</v>
      </c>
      <c r="S21" s="61">
        <v>0.21240000000000001</v>
      </c>
      <c r="T21" s="62">
        <v>6.4685810902977536E-2</v>
      </c>
    </row>
    <row r="22" spans="1:20" x14ac:dyDescent="0.25">
      <c r="A22" s="1" t="s">
        <v>14</v>
      </c>
      <c r="B22" s="2">
        <v>-7.3000000000000001E-3</v>
      </c>
      <c r="R22" s="63">
        <v>40391</v>
      </c>
      <c r="S22" s="64">
        <v>0.21279999999999999</v>
      </c>
      <c r="T22" s="65">
        <v>6.6597275554508339E-2</v>
      </c>
    </row>
    <row r="23" spans="1:20" x14ac:dyDescent="0.25">
      <c r="A23" s="14" t="s">
        <v>57</v>
      </c>
      <c r="B23" s="15">
        <v>5.3400000000000003E-2</v>
      </c>
      <c r="R23" s="60">
        <v>40422</v>
      </c>
      <c r="S23" s="61">
        <v>0.21959999999999999</v>
      </c>
      <c r="T23" s="62">
        <v>6.8624824152361263E-2</v>
      </c>
    </row>
    <row r="24" spans="1:20" x14ac:dyDescent="0.25">
      <c r="R24" s="63">
        <v>40452</v>
      </c>
      <c r="S24" s="64">
        <v>0.2281</v>
      </c>
      <c r="T24" s="65">
        <v>6.9265038724993122E-2</v>
      </c>
    </row>
    <row r="25" spans="1:20" x14ac:dyDescent="0.25">
      <c r="R25" s="60">
        <v>40483</v>
      </c>
      <c r="S25" s="61">
        <v>0.23680000000000001</v>
      </c>
      <c r="T25" s="62">
        <v>7.0761112135162563E-2</v>
      </c>
    </row>
    <row r="26" spans="1:20" x14ac:dyDescent="0.25">
      <c r="R26" s="63">
        <v>40513</v>
      </c>
      <c r="S26" s="64">
        <v>0.2399</v>
      </c>
      <c r="T26" s="65">
        <v>7.1615244042339876E-2</v>
      </c>
    </row>
    <row r="27" spans="1:20" x14ac:dyDescent="0.25">
      <c r="R27" s="60">
        <v>40544</v>
      </c>
      <c r="S27" s="61">
        <v>0.2397</v>
      </c>
      <c r="T27" s="62">
        <v>7.7717348828595156E-2</v>
      </c>
    </row>
    <row r="28" spans="1:20" x14ac:dyDescent="0.25">
      <c r="R28" s="63">
        <v>40575</v>
      </c>
      <c r="S28" s="64">
        <v>0.24479999999999999</v>
      </c>
      <c r="T28" s="65">
        <v>7.5254362041725198E-2</v>
      </c>
    </row>
    <row r="29" spans="1:20" x14ac:dyDescent="0.25">
      <c r="R29" s="60">
        <v>40603</v>
      </c>
      <c r="S29" s="61">
        <v>0.25</v>
      </c>
      <c r="T29" s="62">
        <v>7.4397244176406918E-2</v>
      </c>
    </row>
    <row r="30" spans="1:20" x14ac:dyDescent="0.25">
      <c r="R30" s="63">
        <v>40634</v>
      </c>
      <c r="S30" s="64">
        <v>0.25940000000000002</v>
      </c>
      <c r="T30" s="65">
        <v>7.0984766577037561E-2</v>
      </c>
    </row>
    <row r="31" spans="1:20" x14ac:dyDescent="0.25">
      <c r="R31" s="60">
        <v>40664</v>
      </c>
      <c r="S31" s="61">
        <v>0.27489999999999998</v>
      </c>
      <c r="T31" s="62">
        <v>7.3321306131251651E-2</v>
      </c>
    </row>
    <row r="32" spans="1:20" x14ac:dyDescent="0.25">
      <c r="R32" s="63">
        <v>40695</v>
      </c>
      <c r="S32" s="64">
        <v>0.28710000000000002</v>
      </c>
      <c r="T32" s="65">
        <v>8.5234213271299986E-2</v>
      </c>
    </row>
    <row r="33" spans="18:20" x14ac:dyDescent="0.25">
      <c r="R33" s="60">
        <v>40725</v>
      </c>
      <c r="S33" s="61">
        <v>0.28999999999999998</v>
      </c>
      <c r="T33" s="62">
        <v>7.7504777782573697E-2</v>
      </c>
    </row>
    <row r="34" spans="18:20" x14ac:dyDescent="0.25">
      <c r="R34" s="63">
        <v>40756</v>
      </c>
      <c r="S34" s="64">
        <v>0.28749999999999998</v>
      </c>
      <c r="T34" s="65">
        <v>7.7612056235160543E-2</v>
      </c>
    </row>
    <row r="35" spans="18:20" x14ac:dyDescent="0.25">
      <c r="R35" s="60">
        <v>40787</v>
      </c>
      <c r="S35" s="61">
        <v>0.28789999999999999</v>
      </c>
      <c r="T35" s="62">
        <v>7.7504445684307921E-2</v>
      </c>
    </row>
    <row r="36" spans="18:20" x14ac:dyDescent="0.25">
      <c r="R36" s="63">
        <v>40817</v>
      </c>
      <c r="S36" s="64">
        <v>0.28639999999999999</v>
      </c>
      <c r="T36" s="65">
        <v>7.675177318457882E-2</v>
      </c>
    </row>
    <row r="37" spans="18:20" x14ac:dyDescent="0.25">
      <c r="R37" s="60">
        <v>40848</v>
      </c>
      <c r="S37" s="61">
        <v>0.2787</v>
      </c>
      <c r="T37" s="62">
        <v>7.7074153954993063E-2</v>
      </c>
    </row>
    <row r="38" spans="18:20" x14ac:dyDescent="0.25">
      <c r="R38" s="63">
        <v>40878</v>
      </c>
      <c r="S38" s="64">
        <v>0.26960000000000001</v>
      </c>
      <c r="T38" s="65">
        <v>8.0830016801304305E-2</v>
      </c>
    </row>
    <row r="39" spans="18:20" x14ac:dyDescent="0.25">
      <c r="R39" s="60">
        <v>40909</v>
      </c>
      <c r="S39" s="61">
        <v>0.26400000000000001</v>
      </c>
      <c r="T39" s="62">
        <v>7.48176515543717E-2</v>
      </c>
    </row>
    <row r="40" spans="18:20" x14ac:dyDescent="0.25">
      <c r="R40" s="63">
        <v>40940</v>
      </c>
      <c r="S40" s="64">
        <v>0.25580000000000003</v>
      </c>
      <c r="T40" s="65">
        <v>7.9955710241216504E-2</v>
      </c>
    </row>
    <row r="41" spans="18:20" x14ac:dyDescent="0.25">
      <c r="R41" s="60">
        <v>40969</v>
      </c>
      <c r="S41" s="61">
        <v>0.24660000000000001</v>
      </c>
      <c r="T41" s="62">
        <v>8.0171098296709653E-2</v>
      </c>
    </row>
    <row r="42" spans="18:20" x14ac:dyDescent="0.25">
      <c r="R42" s="63">
        <v>41000</v>
      </c>
      <c r="S42" s="64">
        <v>0.23180000000000001</v>
      </c>
      <c r="T42" s="65">
        <v>8.1031535296248958E-2</v>
      </c>
    </row>
    <row r="43" spans="18:20" x14ac:dyDescent="0.25">
      <c r="R43" s="60">
        <v>41030</v>
      </c>
      <c r="S43" s="61">
        <v>0.2147</v>
      </c>
      <c r="T43" s="62">
        <v>7.7715487641966119E-2</v>
      </c>
    </row>
    <row r="44" spans="18:20" x14ac:dyDescent="0.25">
      <c r="R44" s="63">
        <v>41061</v>
      </c>
      <c r="S44" s="64">
        <v>0.19850000000000001</v>
      </c>
      <c r="T44" s="65">
        <v>6.6617970477593547E-2</v>
      </c>
    </row>
    <row r="45" spans="18:20" x14ac:dyDescent="0.25">
      <c r="R45" s="60">
        <v>41091</v>
      </c>
      <c r="S45" s="61">
        <v>0.18770000000000001</v>
      </c>
      <c r="T45" s="62">
        <v>7.0443640193364354E-2</v>
      </c>
    </row>
    <row r="46" spans="18:20" x14ac:dyDescent="0.25">
      <c r="R46" s="63">
        <v>41122</v>
      </c>
      <c r="S46" s="64">
        <v>0.18390000000000001</v>
      </c>
      <c r="T46" s="65">
        <v>7.2788066284380504E-2</v>
      </c>
    </row>
    <row r="47" spans="18:20" x14ac:dyDescent="0.25">
      <c r="R47" s="60">
        <v>41153</v>
      </c>
      <c r="S47" s="61">
        <v>0.17899999999999999</v>
      </c>
      <c r="T47" s="62">
        <v>7.4180880112573178E-2</v>
      </c>
    </row>
    <row r="48" spans="18:20" x14ac:dyDescent="0.25">
      <c r="R48" s="63">
        <v>41183</v>
      </c>
      <c r="S48" s="64">
        <v>0.17030000000000001</v>
      </c>
      <c r="T48" s="65">
        <v>7.5039023416038741E-2</v>
      </c>
    </row>
    <row r="49" spans="18:20" x14ac:dyDescent="0.25">
      <c r="R49" s="60">
        <v>41214</v>
      </c>
      <c r="S49" s="61">
        <v>0.16439999999999999</v>
      </c>
      <c r="T49" s="62">
        <v>7.482450899452453E-2</v>
      </c>
    </row>
    <row r="50" spans="18:20" x14ac:dyDescent="0.25">
      <c r="R50" s="63">
        <v>41244</v>
      </c>
      <c r="S50" s="64">
        <v>0.1578</v>
      </c>
      <c r="T50" s="65">
        <v>7.0662658731341255E-2</v>
      </c>
    </row>
    <row r="51" spans="18:20" x14ac:dyDescent="0.25">
      <c r="R51" s="60">
        <v>41275</v>
      </c>
      <c r="S51" s="61">
        <v>0.15409999999999999</v>
      </c>
      <c r="T51" s="62">
        <v>7.1197401843283714E-2</v>
      </c>
    </row>
    <row r="52" spans="18:20" x14ac:dyDescent="0.25">
      <c r="R52" s="63">
        <v>41306</v>
      </c>
      <c r="S52" s="64">
        <v>0.14849999999999999</v>
      </c>
      <c r="T52" s="65">
        <v>6.8649207012850599E-2</v>
      </c>
    </row>
    <row r="53" spans="18:20" x14ac:dyDescent="0.25">
      <c r="R53" s="60">
        <v>41334</v>
      </c>
      <c r="S53" s="61">
        <v>0.14380000000000001</v>
      </c>
      <c r="T53" s="62">
        <v>7.1845565558252833E-2</v>
      </c>
    </row>
    <row r="54" spans="18:20" x14ac:dyDescent="0.25">
      <c r="R54" s="63">
        <v>41365</v>
      </c>
      <c r="S54" s="64">
        <v>0.14269999999999999</v>
      </c>
      <c r="T54" s="65">
        <v>7.1738924869210852E-2</v>
      </c>
    </row>
    <row r="55" spans="18:20" x14ac:dyDescent="0.25">
      <c r="R55" s="60">
        <v>41395</v>
      </c>
      <c r="S55" s="61">
        <v>0.1409</v>
      </c>
      <c r="T55" s="62">
        <v>7.1632548797263995E-2</v>
      </c>
    </row>
    <row r="56" spans="18:20" x14ac:dyDescent="0.25">
      <c r="R56" s="63">
        <v>41426</v>
      </c>
      <c r="S56" s="64">
        <v>0.13950000000000001</v>
      </c>
      <c r="T56" s="65">
        <v>7.5524422011387982E-2</v>
      </c>
    </row>
    <row r="57" spans="18:20" x14ac:dyDescent="0.25">
      <c r="R57" s="60">
        <v>41456</v>
      </c>
      <c r="S57" s="61">
        <v>0.13900000000000001</v>
      </c>
      <c r="T57" s="62">
        <v>8.0008887982249144E-2</v>
      </c>
    </row>
    <row r="58" spans="18:20" x14ac:dyDescent="0.25">
      <c r="R58" s="63">
        <v>41487</v>
      </c>
      <c r="S58" s="64">
        <v>0.13700000000000001</v>
      </c>
      <c r="T58" s="65">
        <v>7.7970528106251269E-2</v>
      </c>
    </row>
    <row r="59" spans="18:20" x14ac:dyDescent="0.25">
      <c r="R59" s="60">
        <v>41518</v>
      </c>
      <c r="S59" s="61">
        <v>0.13300000000000001</v>
      </c>
      <c r="T59" s="62">
        <v>7.8508115642709875E-2</v>
      </c>
    </row>
    <row r="60" spans="18:20" x14ac:dyDescent="0.25">
      <c r="R60" s="63">
        <v>41548</v>
      </c>
      <c r="S60" s="64">
        <v>0.13420000000000001</v>
      </c>
      <c r="T60" s="65">
        <v>8.076801091595831E-2</v>
      </c>
    </row>
    <row r="61" spans="18:20" x14ac:dyDescent="0.25">
      <c r="R61" s="60">
        <v>41579</v>
      </c>
      <c r="S61" s="61">
        <v>0.13589999999999999</v>
      </c>
      <c r="T61" s="62">
        <v>8.1307262493104604E-2</v>
      </c>
    </row>
    <row r="62" spans="18:20" x14ac:dyDescent="0.25">
      <c r="R62" s="63">
        <v>41609</v>
      </c>
      <c r="S62" s="64">
        <v>0.1391</v>
      </c>
      <c r="T62" s="65">
        <v>8.152281263015082E-2</v>
      </c>
    </row>
    <row r="63" spans="18:20" x14ac:dyDescent="0.25">
      <c r="R63" s="60">
        <v>41640</v>
      </c>
      <c r="S63" s="61">
        <v>0.13739999999999999</v>
      </c>
      <c r="T63" s="62">
        <v>8.08749355459073E-2</v>
      </c>
    </row>
    <row r="64" spans="18:20" x14ac:dyDescent="0.25">
      <c r="R64" s="63">
        <v>41671</v>
      </c>
      <c r="S64" s="64">
        <v>0.13519999999999999</v>
      </c>
      <c r="T64" s="65">
        <v>8.3344893173086465E-2</v>
      </c>
    </row>
    <row r="65" spans="18:20" x14ac:dyDescent="0.25">
      <c r="R65" s="60">
        <v>41699</v>
      </c>
      <c r="S65" s="61">
        <v>0.13320000000000001</v>
      </c>
      <c r="T65" s="62">
        <v>8.0437307475703212E-2</v>
      </c>
    </row>
    <row r="66" spans="18:20" x14ac:dyDescent="0.25">
      <c r="R66" s="63">
        <v>41730</v>
      </c>
      <c r="S66" s="64">
        <v>0.12920000000000001</v>
      </c>
      <c r="T66" s="65">
        <v>7.807217108122888E-2</v>
      </c>
    </row>
    <row r="67" spans="18:20" x14ac:dyDescent="0.25">
      <c r="R67" s="60">
        <v>41760</v>
      </c>
      <c r="S67" s="61">
        <v>0.12559999999999999</v>
      </c>
      <c r="T67" s="62">
        <v>7.957038533526295E-2</v>
      </c>
    </row>
    <row r="68" spans="18:20" x14ac:dyDescent="0.25">
      <c r="R68" s="63">
        <v>41791</v>
      </c>
      <c r="S68" s="64">
        <v>0.1226</v>
      </c>
      <c r="T68" s="65">
        <v>7.745875621969267E-2</v>
      </c>
    </row>
    <row r="69" spans="18:20" x14ac:dyDescent="0.25">
      <c r="R69" s="60">
        <v>41821</v>
      </c>
      <c r="S69" s="61">
        <v>0.1169</v>
      </c>
      <c r="T69" s="62">
        <v>7.2239232833161138E-2</v>
      </c>
    </row>
    <row r="70" spans="18:20" x14ac:dyDescent="0.25">
      <c r="R70" s="63">
        <v>41852</v>
      </c>
      <c r="S70" s="64">
        <v>0.11119999999999999</v>
      </c>
      <c r="T70" s="65">
        <v>7.5120448924572258E-2</v>
      </c>
    </row>
    <row r="71" spans="18:20" x14ac:dyDescent="0.25">
      <c r="R71" s="60">
        <v>41883</v>
      </c>
      <c r="S71" s="61">
        <v>0.1026</v>
      </c>
      <c r="T71" s="62">
        <v>7.2655313810897626E-2</v>
      </c>
    </row>
    <row r="72" spans="18:20" x14ac:dyDescent="0.25">
      <c r="R72" s="63">
        <v>41913</v>
      </c>
      <c r="S72" s="64">
        <v>9.2600000000000002E-2</v>
      </c>
      <c r="T72" s="65">
        <v>6.9664738406466142E-2</v>
      </c>
    </row>
    <row r="73" spans="18:20" x14ac:dyDescent="0.25">
      <c r="R73" s="60">
        <v>41944</v>
      </c>
      <c r="S73" s="61">
        <v>8.1299999999999997E-2</v>
      </c>
      <c r="T73" s="62">
        <v>6.8704536666424953E-2</v>
      </c>
    </row>
    <row r="74" spans="18:20" x14ac:dyDescent="0.25">
      <c r="R74" s="63">
        <v>41974</v>
      </c>
      <c r="S74" s="64">
        <v>7.3300000000000004E-2</v>
      </c>
      <c r="T74" s="65">
        <v>6.96630160715066E-2</v>
      </c>
    </row>
    <row r="75" spans="18:20" x14ac:dyDescent="0.25">
      <c r="R75" s="63">
        <v>42005</v>
      </c>
      <c r="S75" s="64">
        <v>7.0199999999999999E-2</v>
      </c>
      <c r="T75" s="65">
        <v>6.9449297187176739E-2</v>
      </c>
    </row>
    <row r="76" spans="18:20" x14ac:dyDescent="0.25">
      <c r="R76" s="63">
        <v>42036</v>
      </c>
      <c r="S76" s="64">
        <v>6.9599999999999995E-2</v>
      </c>
      <c r="T76" s="65">
        <v>6.9699999999999998E-2</v>
      </c>
    </row>
    <row r="77" spans="18:20" x14ac:dyDescent="0.25">
      <c r="R77" s="63">
        <v>42064</v>
      </c>
      <c r="S77" s="64">
        <v>6.7699999999999996E-2</v>
      </c>
      <c r="T77" s="65">
        <v>7.3099999999999998E-2</v>
      </c>
    </row>
    <row r="78" spans="18:20" x14ac:dyDescent="0.25">
      <c r="R78" s="66" t="s">
        <v>92</v>
      </c>
      <c r="S78" s="66"/>
      <c r="T78" s="66"/>
    </row>
  </sheetData>
  <sortState ref="A3:B22">
    <sortCondition descending="1" ref="B3"/>
  </sortState>
  <mergeCells count="3">
    <mergeCell ref="A1:B1"/>
    <mergeCell ref="E1:N1"/>
    <mergeCell ref="R78:T78"/>
  </mergeCells>
  <pageMargins left="0.511811024" right="0.511811024" top="0.78740157499999996" bottom="0.78740157499999996" header="0.31496062000000002" footer="0.3149606200000000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workbookViewId="0">
      <selection activeCell="I14" sqref="I14"/>
    </sheetView>
  </sheetViews>
  <sheetFormatPr defaultRowHeight="15" x14ac:dyDescent="0.25"/>
  <cols>
    <col min="1" max="1" width="67.85546875" customWidth="1"/>
    <col min="2" max="2" width="22.7109375" customWidth="1"/>
  </cols>
  <sheetData>
    <row r="1" spans="1:2" ht="31.5" x14ac:dyDescent="0.5">
      <c r="A1" s="43" t="s">
        <v>46</v>
      </c>
      <c r="B1" s="43"/>
    </row>
    <row r="3" spans="1:2" x14ac:dyDescent="0.25">
      <c r="A3" s="45" t="s">
        <v>47</v>
      </c>
      <c r="B3" s="46"/>
    </row>
    <row r="4" spans="1:2" x14ac:dyDescent="0.25">
      <c r="A4" s="45" t="s">
        <v>39</v>
      </c>
      <c r="B4" s="46"/>
    </row>
    <row r="5" spans="1:2" x14ac:dyDescent="0.25">
      <c r="A5" s="1" t="s">
        <v>36</v>
      </c>
      <c r="B5" s="10" t="s">
        <v>37</v>
      </c>
    </row>
    <row r="6" spans="1:2" x14ac:dyDescent="0.25">
      <c r="A6" s="1" t="s">
        <v>38</v>
      </c>
      <c r="B6" s="5" t="s">
        <v>45</v>
      </c>
    </row>
    <row r="7" spans="1:2" x14ac:dyDescent="0.25">
      <c r="A7" s="1" t="s">
        <v>40</v>
      </c>
      <c r="B7" s="11" t="s">
        <v>44</v>
      </c>
    </row>
    <row r="8" spans="1:2" x14ac:dyDescent="0.25">
      <c r="A8" s="1" t="s">
        <v>41</v>
      </c>
      <c r="B8" s="11" t="s">
        <v>44</v>
      </c>
    </row>
    <row r="9" spans="1:2" x14ac:dyDescent="0.25">
      <c r="A9" s="1" t="s">
        <v>42</v>
      </c>
      <c r="B9" s="10" t="s">
        <v>43</v>
      </c>
    </row>
    <row r="10" spans="1:2" x14ac:dyDescent="0.25">
      <c r="A10" s="12"/>
      <c r="B10" s="13"/>
    </row>
    <row r="11" spans="1:2" x14ac:dyDescent="0.25">
      <c r="B11" s="8"/>
    </row>
    <row r="12" spans="1:2" x14ac:dyDescent="0.25">
      <c r="A12" s="45" t="s">
        <v>47</v>
      </c>
      <c r="B12" s="46"/>
    </row>
    <row r="13" spans="1:2" x14ac:dyDescent="0.25">
      <c r="A13" s="44" t="s">
        <v>48</v>
      </c>
      <c r="B13" s="10" t="s">
        <v>49</v>
      </c>
    </row>
    <row r="14" spans="1:2" x14ac:dyDescent="0.25">
      <c r="A14" s="12"/>
      <c r="B14" s="13"/>
    </row>
    <row r="15" spans="1:2" x14ac:dyDescent="0.25">
      <c r="B15" s="8"/>
    </row>
    <row r="16" spans="1:2" x14ac:dyDescent="0.25">
      <c r="A16" s="45" t="s">
        <v>50</v>
      </c>
      <c r="B16" s="46"/>
    </row>
    <row r="17" spans="1:2" x14ac:dyDescent="0.25">
      <c r="A17" s="1" t="s">
        <v>51</v>
      </c>
      <c r="B17" s="10" t="s">
        <v>54</v>
      </c>
    </row>
    <row r="18" spans="1:2" x14ac:dyDescent="0.25">
      <c r="A18" s="1" t="s">
        <v>52</v>
      </c>
      <c r="B18" s="10" t="s">
        <v>54</v>
      </c>
    </row>
    <row r="19" spans="1:2" x14ac:dyDescent="0.25">
      <c r="A19" s="1" t="s">
        <v>53</v>
      </c>
      <c r="B19" s="10" t="s">
        <v>55</v>
      </c>
    </row>
    <row r="20" spans="1:2" x14ac:dyDescent="0.25">
      <c r="B20" s="8"/>
    </row>
  </sheetData>
  <mergeCells count="5">
    <mergeCell ref="A1:B1"/>
    <mergeCell ref="A3:B3"/>
    <mergeCell ref="A4:B4"/>
    <mergeCell ref="A12:B12"/>
    <mergeCell ref="A16:B16"/>
  </mergeCells>
  <pageMargins left="0.511811024" right="0.511811024" top="0.78740157499999996" bottom="0.78740157499999996" header="0.31496062000000002" footer="0.31496062000000002"/>
  <pageSetup paperSize="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Custo e retorno de imóveis</vt:lpstr>
      <vt:lpstr>Fipezap - alta dos imóveis</vt:lpstr>
      <vt:lpstr>Juros do crédito imobiliário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joao.sandrini</dc:creator>
  <cp:lastModifiedBy>joao.sandrini</cp:lastModifiedBy>
  <dcterms:created xsi:type="dcterms:W3CDTF">2015-04-24T13:18:20Z</dcterms:created>
  <dcterms:modified xsi:type="dcterms:W3CDTF">2015-05-04T14:01:14Z</dcterms:modified>
</cp:coreProperties>
</file>