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ao.sandrini\Documents\Curso_investimentos\"/>
    </mc:Choice>
  </mc:AlternateContent>
  <bookViews>
    <workbookView xWindow="0" yWindow="0" windowWidth="25920" windowHeight="14355" tabRatio="500"/>
  </bookViews>
  <sheets>
    <sheet name="Planilha - renda fixa" sheetId="7" r:id="rId1"/>
  </sheets>
  <definedNames>
    <definedName name="solver_adj" localSheetId="0" hidden="1">'Planilha - renda fixa'!#REF!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'Planilha - renda fixa'!#REF!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'Planilha - renda fixa'!#REF!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hs1" localSheetId="0" hidden="1">0%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7" l="1"/>
  <c r="C32" i="7" l="1"/>
  <c r="C33" i="7"/>
  <c r="C34" i="7" l="1"/>
  <c r="C21" i="7"/>
  <c r="C22" i="7" s="1"/>
  <c r="C37" i="7" l="1"/>
  <c r="C35" i="7"/>
  <c r="C36" i="7" s="1"/>
  <c r="C11" i="7"/>
  <c r="C38" i="7" l="1"/>
  <c r="C44" i="7"/>
  <c r="C12" i="7"/>
  <c r="C25" i="7" l="1"/>
  <c r="C23" i="7"/>
  <c r="C15" i="7"/>
  <c r="C42" i="7" s="1"/>
  <c r="C13" i="7"/>
  <c r="C26" i="7" l="1"/>
  <c r="C43" i="7"/>
  <c r="C24" i="7"/>
  <c r="C16" i="7"/>
  <c r="C14" i="7"/>
</calcChain>
</file>

<file path=xl/sharedStrings.xml><?xml version="1.0" encoding="utf-8"?>
<sst xmlns="http://schemas.openxmlformats.org/spreadsheetml/2006/main" count="41" uniqueCount="28">
  <si>
    <t>Rendimento (em R$):</t>
  </si>
  <si>
    <t>Alíquota de IR:</t>
  </si>
  <si>
    <t>Patrimônio Total (em R$):</t>
  </si>
  <si>
    <t>Rendimento Líquido ao ano:</t>
  </si>
  <si>
    <t>Rendimento Líquido ao mês</t>
  </si>
  <si>
    <t>Rentabilidade Bruta Mensal (como % do CDI):</t>
  </si>
  <si>
    <t>Prazo do investimento (em meses)</t>
  </si>
  <si>
    <t>Montante a ser Investido</t>
  </si>
  <si>
    <t>Rentabilidade (em %):</t>
  </si>
  <si>
    <t>Os CDBs e letras de câmbio mais rentáveis não têm liquidez diária como a poupança - ou seja, você só poderá resgatar o dinheiro no vencimento. E lembre-se que o risco só é igual ao da poupança para investimentos de até R$ 250 mil por banco porque, dentro desse limite, o Fundo Garantidor de Crédito devolve o dinheiro do investidor mesmo em caso de quebra do banco.</t>
  </si>
  <si>
    <t>Rentabilidade Bruta Mensal</t>
  </si>
  <si>
    <t>Taxa preacordada</t>
  </si>
  <si>
    <t>DI Mensal:</t>
  </si>
  <si>
    <t>CDB / letra de câmbio pós-fixado</t>
  </si>
  <si>
    <t>CDB / letra de câmbio prefixado</t>
  </si>
  <si>
    <t>CDB / letra câmbio indexada à inflação</t>
  </si>
  <si>
    <t xml:space="preserve"> Basta colocar os juros pagos pelo título que a planilha vai calcular o retorno líquido de IR</t>
  </si>
  <si>
    <t>Comparador de Renda fixa com títulos prefixados, pós-fixados e indexados à inflação: mexa apenas nos campos amarelos e inclua informações atualizadas e coerentes com seu investimento. Os resultados estão nas células com fundo azul</t>
  </si>
  <si>
    <t>Juros do contrato de DI futuro mais próximo do vencimento do título que você está interessado em comprar</t>
  </si>
  <si>
    <t>Os contratos de juros futuros são negociados na BM&amp;F. O código do contrato sempre começa com DI1. A letra seguinte varia de acordo com o data do vencimento: F (janeiro), J (abril), N (julho) e Z (dezembro). Como os contratos com liquidez vencem no primeiro dia últil de cada trimestre, se você quiser saber quais são os juros futuros até novembro de 2016, trabalhe com o contrato de dezembro de 2016 para ter a melhor aproximação. Por fim, os dois últimos números do contrato são o ano: 16 para 2016, 17 para 2017, etc. Então o contrato de DI com vencimento em julho de 2016 será negociado sob o código DI1N16 porque todos os contratos começam com DI1, a letra N indica que o vencimento é em julho e o número 16 indica que o vencimento é em 2016. Agora você só precisa colocar o código DI1N16 em seu home broker autorizado a operar na BM&amp;F para saber qual é a taxa de juros anualizada esperada pelo mercado até o vencimento</t>
  </si>
  <si>
    <t>CDB pós-fixado</t>
  </si>
  <si>
    <t>CDB prefixado</t>
  </si>
  <si>
    <t>CDB indexado ao IPCA</t>
  </si>
  <si>
    <t>Tabela-resumo com as rentabilidades líquidas (ao ano)</t>
  </si>
  <si>
    <t>Se não quer tentar adivinhar o movimento dos juros furutos, simplesmente escolha o mais rentável</t>
  </si>
  <si>
    <t xml:space="preserve"> Basta colocar os juros reais pagos pelo título que a planilha vai calcular o retorno líquido de IR</t>
  </si>
  <si>
    <t>Previsão de IPCA para os próximos 12 meses</t>
  </si>
  <si>
    <t>Esse número pode ser consultado na página: http://www.bcb.gov.br/?FOCUSRELMERC. Clique no relatório com a data mais atual e pegue o IPCA esperado hoje para os próximos 12 meses logo na primeira tabela do relatório. É esse n´mero que deve ser colocado ao lado (e não a inflação previsa para este 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</si>
</sst>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* #,##0.00_);_(&quot;R$&quot;* \(#,##0.00\);_(&quot;R$&quot;* &quot;-&quot;??_);_(@_)"/>
    <numFmt numFmtId="165" formatCode="0.0%"/>
    <numFmt numFmtId="166" formatCode="&quot;R$&quot;\ 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2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5" fillId="0" borderId="0" xfId="0" applyFont="1"/>
    <xf numFmtId="10" fontId="0" fillId="3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0" fontId="0" fillId="2" borderId="1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/>
    </xf>
    <xf numFmtId="0" fontId="0" fillId="0" borderId="0" xfId="0"/>
    <xf numFmtId="10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vertical="center" wrapText="1"/>
    </xf>
    <xf numFmtId="10" fontId="2" fillId="0" borderId="2" xfId="2" applyNumberFormat="1" applyFont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9"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8</xdr:row>
      <xdr:rowOff>66675</xdr:rowOff>
    </xdr:from>
    <xdr:to>
      <xdr:col>3</xdr:col>
      <xdr:colOff>838200</xdr:colOff>
      <xdr:row>8</xdr:row>
      <xdr:rowOff>762000</xdr:rowOff>
    </xdr:to>
    <xdr:sp macro="" textlink="">
      <xdr:nvSpPr>
        <xdr:cNvPr id="9" name="Seta para a direita 8"/>
        <xdr:cNvSpPr/>
      </xdr:nvSpPr>
      <xdr:spPr>
        <a:xfrm>
          <a:off x="4924425" y="3095625"/>
          <a:ext cx="733425" cy="69532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9525</xdr:colOff>
      <xdr:row>4</xdr:row>
      <xdr:rowOff>38100</xdr:rowOff>
    </xdr:from>
    <xdr:to>
      <xdr:col>3</xdr:col>
      <xdr:colOff>828675</xdr:colOff>
      <xdr:row>4</xdr:row>
      <xdr:rowOff>1152525</xdr:rowOff>
    </xdr:to>
    <xdr:sp macro="" textlink="">
      <xdr:nvSpPr>
        <xdr:cNvPr id="13" name="Seta para a direita 12"/>
        <xdr:cNvSpPr/>
      </xdr:nvSpPr>
      <xdr:spPr>
        <a:xfrm>
          <a:off x="4829175" y="1266825"/>
          <a:ext cx="819150" cy="111442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9525</xdr:colOff>
      <xdr:row>18</xdr:row>
      <xdr:rowOff>190501</xdr:rowOff>
    </xdr:from>
    <xdr:to>
      <xdr:col>3</xdr:col>
      <xdr:colOff>742950</xdr:colOff>
      <xdr:row>20</xdr:row>
      <xdr:rowOff>1</xdr:rowOff>
    </xdr:to>
    <xdr:sp macro="" textlink="">
      <xdr:nvSpPr>
        <xdr:cNvPr id="5" name="Seta para a direita 4"/>
        <xdr:cNvSpPr/>
      </xdr:nvSpPr>
      <xdr:spPr>
        <a:xfrm>
          <a:off x="4829175" y="5857876"/>
          <a:ext cx="733425" cy="2095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0</xdr:colOff>
      <xdr:row>30</xdr:row>
      <xdr:rowOff>38100</xdr:rowOff>
    </xdr:from>
    <xdr:to>
      <xdr:col>3</xdr:col>
      <xdr:colOff>733425</xdr:colOff>
      <xdr:row>30</xdr:row>
      <xdr:rowOff>161925</xdr:rowOff>
    </xdr:to>
    <xdr:sp macro="" textlink="">
      <xdr:nvSpPr>
        <xdr:cNvPr id="6" name="Seta para a direita 5"/>
        <xdr:cNvSpPr/>
      </xdr:nvSpPr>
      <xdr:spPr>
        <a:xfrm>
          <a:off x="4819650" y="8105775"/>
          <a:ext cx="733425" cy="12382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9525</xdr:colOff>
      <xdr:row>29</xdr:row>
      <xdr:rowOff>19050</xdr:rowOff>
    </xdr:from>
    <xdr:to>
      <xdr:col>3</xdr:col>
      <xdr:colOff>742950</xdr:colOff>
      <xdr:row>29</xdr:row>
      <xdr:rowOff>161925</xdr:rowOff>
    </xdr:to>
    <xdr:sp macro="" textlink="">
      <xdr:nvSpPr>
        <xdr:cNvPr id="7" name="Seta para a direita 6"/>
        <xdr:cNvSpPr/>
      </xdr:nvSpPr>
      <xdr:spPr>
        <a:xfrm>
          <a:off x="4829175" y="7886700"/>
          <a:ext cx="733425" cy="14287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9525</xdr:colOff>
      <xdr:row>40</xdr:row>
      <xdr:rowOff>28575</xdr:rowOff>
    </xdr:from>
    <xdr:to>
      <xdr:col>3</xdr:col>
      <xdr:colOff>742950</xdr:colOff>
      <xdr:row>40</xdr:row>
      <xdr:rowOff>152400</xdr:rowOff>
    </xdr:to>
    <xdr:sp macro="" textlink="">
      <xdr:nvSpPr>
        <xdr:cNvPr id="8" name="Seta para a direita 7"/>
        <xdr:cNvSpPr/>
      </xdr:nvSpPr>
      <xdr:spPr>
        <a:xfrm>
          <a:off x="4829175" y="11201400"/>
          <a:ext cx="733425" cy="12382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C32" sqref="C32"/>
    </sheetView>
  </sheetViews>
  <sheetFormatPr defaultColWidth="11" defaultRowHeight="15.75" x14ac:dyDescent="0.25"/>
  <cols>
    <col min="1" max="1" width="24.125" customWidth="1"/>
    <col min="2" max="2" width="20.75" customWidth="1"/>
    <col min="3" max="3" width="18.375" customWidth="1"/>
    <col min="4" max="4" width="12.125" bestFit="1" customWidth="1"/>
    <col min="5" max="5" width="25" customWidth="1"/>
    <col min="6" max="6" width="6.875" bestFit="1" customWidth="1"/>
    <col min="7" max="7" width="12.5" bestFit="1" customWidth="1"/>
    <col min="8" max="8" width="13.875" bestFit="1" customWidth="1"/>
    <col min="9" max="9" width="9.5" bestFit="1" customWidth="1"/>
    <col min="10" max="11" width="10.5" bestFit="1" customWidth="1"/>
  </cols>
  <sheetData>
    <row r="1" spans="1:11" ht="49.5" customHeight="1" x14ac:dyDescent="0.3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x14ac:dyDescent="0.25">
      <c r="A3" s="26" t="s">
        <v>6</v>
      </c>
      <c r="B3" s="26"/>
      <c r="C3" s="5">
        <v>24.00001</v>
      </c>
      <c r="D3" s="2"/>
      <c r="E3" s="13"/>
    </row>
    <row r="4" spans="1:11" x14ac:dyDescent="0.25">
      <c r="A4" s="26" t="s">
        <v>7</v>
      </c>
      <c r="B4" s="26"/>
      <c r="C4" s="6">
        <v>100000</v>
      </c>
      <c r="D4" s="2"/>
    </row>
    <row r="5" spans="1:11" ht="147.75" customHeight="1" x14ac:dyDescent="0.25">
      <c r="A5" s="27" t="s">
        <v>18</v>
      </c>
      <c r="B5" s="27"/>
      <c r="C5" s="7">
        <v>0.1484</v>
      </c>
      <c r="D5" s="2"/>
      <c r="E5" s="29" t="s">
        <v>19</v>
      </c>
      <c r="F5" s="29"/>
      <c r="G5" s="29"/>
      <c r="H5" s="29"/>
      <c r="I5" s="29"/>
      <c r="J5" s="29"/>
      <c r="K5" s="29"/>
    </row>
    <row r="6" spans="1:11" x14ac:dyDescent="0.25">
      <c r="A6" s="30" t="s">
        <v>12</v>
      </c>
      <c r="B6" s="31"/>
      <c r="C6" s="8">
        <f>(1+$C$5)^(1/12)-1</f>
        <v>1.1597541772895514E-2</v>
      </c>
      <c r="E6" s="2"/>
      <c r="F6" s="18"/>
      <c r="G6" s="2"/>
      <c r="H6" s="18"/>
      <c r="I6" s="18"/>
      <c r="J6" s="18"/>
      <c r="K6" s="18"/>
    </row>
    <row r="7" spans="1:11" x14ac:dyDescent="0.25">
      <c r="A7" s="2"/>
      <c r="C7" s="2"/>
      <c r="E7" s="2"/>
      <c r="F7" s="18"/>
      <c r="G7" s="18"/>
      <c r="H7" s="18"/>
      <c r="I7" s="18"/>
      <c r="J7" s="18"/>
      <c r="K7" s="18"/>
    </row>
    <row r="8" spans="1:11" x14ac:dyDescent="0.25">
      <c r="A8" s="3"/>
      <c r="B8" s="3"/>
      <c r="C8" s="4"/>
      <c r="E8" s="18"/>
      <c r="F8" s="18"/>
      <c r="G8" s="18"/>
      <c r="H8" s="18"/>
      <c r="I8" s="18"/>
      <c r="J8" s="18"/>
      <c r="K8" s="18"/>
    </row>
    <row r="9" spans="1:11" ht="66" customHeight="1" x14ac:dyDescent="0.25">
      <c r="A9" s="32" t="s">
        <v>13</v>
      </c>
      <c r="B9" s="32"/>
      <c r="C9" s="32"/>
      <c r="E9" s="28" t="s">
        <v>9</v>
      </c>
      <c r="F9" s="28"/>
      <c r="G9" s="28"/>
      <c r="H9" s="28"/>
      <c r="I9" s="28"/>
      <c r="J9" s="28"/>
      <c r="K9" s="28"/>
    </row>
    <row r="10" spans="1:11" x14ac:dyDescent="0.25">
      <c r="A10" s="23" t="s">
        <v>5</v>
      </c>
      <c r="B10" s="24"/>
      <c r="C10" s="10">
        <v>1.17</v>
      </c>
    </row>
    <row r="11" spans="1:11" x14ac:dyDescent="0.25">
      <c r="A11" s="20" t="s">
        <v>1</v>
      </c>
      <c r="B11" s="20"/>
      <c r="C11" s="11">
        <f>IF($C$3&lt;=0,"Tempo de Investimento Inválido",IF($C$3&lt;=6,0.225,IF($C$3&lt;=12,0.2,IF($C$3&lt;=24,0.175,IF($C$3&gt;24,0.15,"")))))</f>
        <v>0.15</v>
      </c>
      <c r="E11" s="2"/>
    </row>
    <row r="12" spans="1:11" x14ac:dyDescent="0.25">
      <c r="A12" s="21" t="s">
        <v>8</v>
      </c>
      <c r="B12" s="21"/>
      <c r="C12" s="14">
        <f>((((1+$C$6)^($C$3))-1)*$C$10)*(1-$C$11)</f>
        <v>0.31706918715448967</v>
      </c>
      <c r="E12" s="2"/>
    </row>
    <row r="13" spans="1:11" x14ac:dyDescent="0.25">
      <c r="A13" s="21" t="s">
        <v>0</v>
      </c>
      <c r="B13" s="21"/>
      <c r="C13" s="12">
        <f>$C$12*$C$4</f>
        <v>31706.918715448966</v>
      </c>
    </row>
    <row r="14" spans="1:11" x14ac:dyDescent="0.25">
      <c r="A14" s="21" t="s">
        <v>2</v>
      </c>
      <c r="B14" s="21"/>
      <c r="C14" s="9">
        <f>$C$13+$C$4</f>
        <v>131706.91871544896</v>
      </c>
      <c r="E14" s="2"/>
    </row>
    <row r="15" spans="1:11" x14ac:dyDescent="0.25">
      <c r="A15" s="21" t="s">
        <v>3</v>
      </c>
      <c r="B15" s="21"/>
      <c r="C15" s="15">
        <f>(1+C12)^(12/$C$3)-1</f>
        <v>0.14763628211030233</v>
      </c>
      <c r="E15" s="2"/>
    </row>
    <row r="16" spans="1:11" x14ac:dyDescent="0.25">
      <c r="A16" s="22" t="s">
        <v>4</v>
      </c>
      <c r="B16" s="22"/>
      <c r="C16" s="15">
        <f>(1+C15)^(1/12)-1</f>
        <v>1.1541462973099659E-2</v>
      </c>
      <c r="E16" s="2"/>
    </row>
    <row r="17" spans="1:11" x14ac:dyDescent="0.25">
      <c r="A17" s="3"/>
      <c r="B17" s="3"/>
      <c r="C17" s="1"/>
    </row>
    <row r="19" spans="1:11" x14ac:dyDescent="0.25">
      <c r="A19" s="32" t="s">
        <v>14</v>
      </c>
      <c r="B19" s="32"/>
      <c r="C19" s="32"/>
    </row>
    <row r="20" spans="1:11" x14ac:dyDescent="0.25">
      <c r="A20" s="23" t="s">
        <v>10</v>
      </c>
      <c r="B20" s="24"/>
      <c r="C20" s="7">
        <v>0.16600000000000001</v>
      </c>
      <c r="E20" s="33" t="s">
        <v>16</v>
      </c>
      <c r="F20" s="33"/>
      <c r="G20" s="33"/>
      <c r="H20" s="33"/>
      <c r="I20" s="33"/>
      <c r="J20" s="33"/>
      <c r="K20" s="33"/>
    </row>
    <row r="21" spans="1:11" x14ac:dyDescent="0.25">
      <c r="A21" s="20" t="s">
        <v>1</v>
      </c>
      <c r="B21" s="20"/>
      <c r="C21" s="11">
        <f>IF($C$3&lt;=0,"Tempo de Investimento Inválido",IF($C$3&lt;=6,0.225,IF($C$3&lt;=12,0.2,IF($C$3&lt;=24,0.175,IF($C$3&gt;24,0.15,"")))))</f>
        <v>0.15</v>
      </c>
    </row>
    <row r="22" spans="1:11" x14ac:dyDescent="0.25">
      <c r="A22" s="21" t="s">
        <v>8</v>
      </c>
      <c r="B22" s="21"/>
      <c r="C22" s="14">
        <f>(((1+$C$20)^($C$3/12))-1)*(1-$C$21)</f>
        <v>0.3056227478995634</v>
      </c>
    </row>
    <row r="23" spans="1:11" x14ac:dyDescent="0.25">
      <c r="A23" s="21" t="s">
        <v>0</v>
      </c>
      <c r="B23" s="21"/>
      <c r="C23" s="12">
        <f>$C$22*$C$4</f>
        <v>30562.27478995634</v>
      </c>
    </row>
    <row r="24" spans="1:11" x14ac:dyDescent="0.25">
      <c r="A24" s="21" t="s">
        <v>2</v>
      </c>
      <c r="B24" s="21"/>
      <c r="C24" s="9">
        <f>$C$23+$C$4</f>
        <v>130562.27478995634</v>
      </c>
    </row>
    <row r="25" spans="1:11" x14ac:dyDescent="0.25">
      <c r="A25" s="21" t="s">
        <v>3</v>
      </c>
      <c r="B25" s="21"/>
      <c r="C25" s="15">
        <f>(1+C22)^(12/$C$3)-1</f>
        <v>0.14263843923750197</v>
      </c>
    </row>
    <row r="26" spans="1:11" x14ac:dyDescent="0.25">
      <c r="A26" s="22" t="s">
        <v>4</v>
      </c>
      <c r="B26" s="22"/>
      <c r="C26" s="15">
        <f>(1+C25)^(1/12)-1</f>
        <v>1.1173631257741734E-2</v>
      </c>
    </row>
    <row r="29" spans="1:11" x14ac:dyDescent="0.25">
      <c r="A29" s="32" t="s">
        <v>15</v>
      </c>
      <c r="B29" s="32"/>
      <c r="C29" s="32"/>
    </row>
    <row r="30" spans="1:11" x14ac:dyDescent="0.25">
      <c r="A30" s="34" t="s">
        <v>11</v>
      </c>
      <c r="B30" s="35"/>
      <c r="C30" s="16">
        <v>8.5000000000000006E-2</v>
      </c>
      <c r="E30" s="33" t="s">
        <v>25</v>
      </c>
      <c r="F30" s="33"/>
      <c r="G30" s="33"/>
      <c r="H30" s="33"/>
      <c r="I30" s="33"/>
      <c r="J30" s="33"/>
      <c r="K30" s="33"/>
    </row>
    <row r="31" spans="1:11" ht="49.5" customHeight="1" x14ac:dyDescent="0.25">
      <c r="A31" s="34" t="s">
        <v>26</v>
      </c>
      <c r="B31" s="35"/>
      <c r="C31" s="16">
        <v>5.6500000000000002E-2</v>
      </c>
      <c r="E31" s="36" t="s">
        <v>27</v>
      </c>
      <c r="F31" s="36"/>
      <c r="G31" s="36"/>
      <c r="H31" s="36"/>
      <c r="I31" s="36"/>
      <c r="J31" s="36"/>
      <c r="K31" s="36"/>
    </row>
    <row r="32" spans="1:11" x14ac:dyDescent="0.25">
      <c r="A32" s="39" t="s">
        <v>10</v>
      </c>
      <c r="B32" s="40"/>
      <c r="C32" s="17">
        <f>(1+C30)*(1+C31)-1</f>
        <v>0.1463025</v>
      </c>
    </row>
    <row r="33" spans="1:11" x14ac:dyDescent="0.25">
      <c r="A33" s="20" t="s">
        <v>1</v>
      </c>
      <c r="B33" s="20"/>
      <c r="C33" s="11">
        <f>IF($C$3&lt;=0,"Tempo de Investimento Inválido",IF($C$3&lt;=6,0.225,IF($C$3&lt;=12,0.2,IF($C$3&lt;=24,0.175,IF($C$3&gt;24,0.15,"")))))</f>
        <v>0.15</v>
      </c>
    </row>
    <row r="34" spans="1:11" x14ac:dyDescent="0.25">
      <c r="A34" s="21" t="s">
        <v>8</v>
      </c>
      <c r="B34" s="21"/>
      <c r="C34" s="14">
        <f>(((1+$C$32)^($C$3/12))-1)*(1-$C$33)</f>
        <v>0.26690813536727398</v>
      </c>
    </row>
    <row r="35" spans="1:11" x14ac:dyDescent="0.25">
      <c r="A35" s="21" t="s">
        <v>0</v>
      </c>
      <c r="B35" s="21"/>
      <c r="C35" s="12">
        <f>$C$34*$C$4</f>
        <v>26690.813536727397</v>
      </c>
    </row>
    <row r="36" spans="1:11" x14ac:dyDescent="0.25">
      <c r="A36" s="21" t="s">
        <v>2</v>
      </c>
      <c r="B36" s="21"/>
      <c r="C36" s="9">
        <f>$C$35+$C$4</f>
        <v>126690.81353672739</v>
      </c>
    </row>
    <row r="37" spans="1:11" x14ac:dyDescent="0.25">
      <c r="A37" s="21" t="s">
        <v>3</v>
      </c>
      <c r="B37" s="21"/>
      <c r="C37" s="15">
        <f>(1+C34)^(12/$C$3)-1</f>
        <v>0.12557008243919809</v>
      </c>
    </row>
    <row r="38" spans="1:11" x14ac:dyDescent="0.25">
      <c r="A38" s="22" t="s">
        <v>4</v>
      </c>
      <c r="B38" s="22"/>
      <c r="C38" s="15">
        <f>(1+C37)^(1/12)-1</f>
        <v>9.9062155032549892E-3</v>
      </c>
    </row>
    <row r="41" spans="1:11" x14ac:dyDescent="0.25">
      <c r="A41" s="37" t="s">
        <v>23</v>
      </c>
      <c r="B41" s="37"/>
      <c r="C41" s="37"/>
      <c r="E41" s="38" t="s">
        <v>24</v>
      </c>
      <c r="F41" s="38"/>
      <c r="G41" s="38"/>
      <c r="H41" s="38"/>
      <c r="I41" s="38"/>
      <c r="J41" s="38"/>
      <c r="K41" s="38"/>
    </row>
    <row r="42" spans="1:11" x14ac:dyDescent="0.25">
      <c r="A42" s="21" t="s">
        <v>20</v>
      </c>
      <c r="B42" s="21"/>
      <c r="C42" s="19">
        <f>C15</f>
        <v>0.14763628211030233</v>
      </c>
    </row>
    <row r="43" spans="1:11" x14ac:dyDescent="0.25">
      <c r="A43" s="21" t="s">
        <v>21</v>
      </c>
      <c r="B43" s="21"/>
      <c r="C43" s="19">
        <f>C25</f>
        <v>0.14263843923750197</v>
      </c>
    </row>
    <row r="44" spans="1:11" x14ac:dyDescent="0.25">
      <c r="A44" s="21" t="s">
        <v>22</v>
      </c>
      <c r="B44" s="21"/>
      <c r="C44" s="19">
        <f>C37</f>
        <v>0.12557008243919809</v>
      </c>
    </row>
  </sheetData>
  <mergeCells count="41">
    <mergeCell ref="E31:K31"/>
    <mergeCell ref="A42:B42"/>
    <mergeCell ref="A43:B43"/>
    <mergeCell ref="A44:B44"/>
    <mergeCell ref="A41:C41"/>
    <mergeCell ref="E41:K41"/>
    <mergeCell ref="A38:B38"/>
    <mergeCell ref="A31:B31"/>
    <mergeCell ref="A32:B32"/>
    <mergeCell ref="A33:B33"/>
    <mergeCell ref="A34:B34"/>
    <mergeCell ref="A35:B35"/>
    <mergeCell ref="A36:B36"/>
    <mergeCell ref="A37:B37"/>
    <mergeCell ref="E20:K20"/>
    <mergeCell ref="E30:K30"/>
    <mergeCell ref="A12:B12"/>
    <mergeCell ref="A13:B13"/>
    <mergeCell ref="A14:B14"/>
    <mergeCell ref="A30:B30"/>
    <mergeCell ref="A29:C29"/>
    <mergeCell ref="A24:B24"/>
    <mergeCell ref="A25:B25"/>
    <mergeCell ref="A26:B26"/>
    <mergeCell ref="A19:C19"/>
    <mergeCell ref="A20:B20"/>
    <mergeCell ref="A21:B21"/>
    <mergeCell ref="A22:B22"/>
    <mergeCell ref="A23:B23"/>
    <mergeCell ref="A11:B11"/>
    <mergeCell ref="A15:B15"/>
    <mergeCell ref="A16:B16"/>
    <mergeCell ref="A10:B10"/>
    <mergeCell ref="A1:K1"/>
    <mergeCell ref="A3:B3"/>
    <mergeCell ref="A4:B4"/>
    <mergeCell ref="A5:B5"/>
    <mergeCell ref="E9:K9"/>
    <mergeCell ref="E5:K5"/>
    <mergeCell ref="A6:B6"/>
    <mergeCell ref="A9:C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- renda fixa</vt:lpstr>
    </vt:vector>
  </TitlesOfParts>
  <Company>FGV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Bandeira</dc:creator>
  <cp:lastModifiedBy>joao.sandrini</cp:lastModifiedBy>
  <dcterms:created xsi:type="dcterms:W3CDTF">2012-04-18T22:49:31Z</dcterms:created>
  <dcterms:modified xsi:type="dcterms:W3CDTF">2015-09-04T12:47:44Z</dcterms:modified>
</cp:coreProperties>
</file>